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7160EE4C-6D1E-4B0D-ACAF-5EB773B9159D}" xr6:coauthVersionLast="47" xr6:coauthVersionMax="47" xr10:uidLastSave="{00000000-0000-0000-0000-000000000000}"/>
  <bookViews>
    <workbookView xWindow="-120" yWindow="-120" windowWidth="20730" windowHeight="11160" firstSheet="27" activeTab="35" xr2:uid="{00000000-000D-0000-FFFF-FFFF00000000}"/>
  </bookViews>
  <sheets>
    <sheet name="جدول3" sheetId="1" r:id="rId1"/>
    <sheet name="جدول4" sheetId="2" r:id="rId2"/>
    <sheet name="جدول5" sheetId="3" r:id="rId3"/>
    <sheet name="جدول6" sheetId="4" r:id="rId4"/>
    <sheet name="جدول7" sheetId="5" r:id="rId5"/>
    <sheet name="جدول8" sheetId="6" r:id="rId6"/>
    <sheet name="جدول9" sheetId="7" r:id="rId7"/>
    <sheet name="جدول10" sheetId="8" r:id="rId8"/>
    <sheet name="جدول11" sheetId="9" r:id="rId9"/>
    <sheet name="جدول12" sheetId="10" r:id="rId10"/>
    <sheet name="جدول13" sheetId="11" r:id="rId11"/>
    <sheet name="جدول14" sheetId="12" r:id="rId12"/>
    <sheet name="جدول15" sheetId="13" r:id="rId13"/>
    <sheet name="جدول16" sheetId="14" r:id="rId14"/>
    <sheet name="جدول17" sheetId="15" r:id="rId15"/>
    <sheet name="جدول18" sheetId="16" r:id="rId16"/>
    <sheet name="جدول19" sheetId="17" r:id="rId17"/>
    <sheet name="جدول20" sheetId="18" r:id="rId18"/>
    <sheet name="جدول21" sheetId="19" r:id="rId19"/>
    <sheet name="جدول22" sheetId="20" r:id="rId20"/>
    <sheet name="جدول23" sheetId="21" r:id="rId21"/>
    <sheet name="جدول24" sheetId="22" r:id="rId22"/>
    <sheet name="جدول25" sheetId="23" r:id="rId23"/>
    <sheet name="جدول26" sheetId="24" r:id="rId24"/>
    <sheet name="جدول27" sheetId="25" r:id="rId25"/>
    <sheet name="جدول28" sheetId="26" r:id="rId26"/>
    <sheet name="جدول29" sheetId="27" r:id="rId27"/>
    <sheet name="جدول30" sheetId="28" r:id="rId28"/>
    <sheet name="جدول31" sheetId="29" r:id="rId29"/>
    <sheet name="جدول32" sheetId="30" r:id="rId30"/>
    <sheet name="جدول33" sheetId="31" r:id="rId31"/>
    <sheet name="جدول34" sheetId="32" r:id="rId32"/>
    <sheet name="جدول35" sheetId="33" r:id="rId33"/>
    <sheet name="جدول36" sheetId="34" r:id="rId34"/>
    <sheet name="جدول37" sheetId="35" r:id="rId35"/>
    <sheet name="جدول38" sheetId="36" r:id="rId3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1" i="36" l="1"/>
  <c r="G61" i="36"/>
  <c r="F61" i="36"/>
  <c r="E61" i="36"/>
  <c r="D61" i="36"/>
  <c r="F34" i="35"/>
  <c r="H31" i="35"/>
  <c r="H34" i="35" s="1"/>
  <c r="G31" i="35"/>
  <c r="G34" i="35" s="1"/>
  <c r="F31" i="35"/>
  <c r="E31" i="35"/>
  <c r="E34" i="35" s="1"/>
  <c r="D31" i="35"/>
  <c r="D34" i="35" s="1"/>
  <c r="H7" i="34"/>
  <c r="G7" i="34"/>
  <c r="F7" i="34"/>
  <c r="E7" i="34"/>
  <c r="D7" i="34"/>
  <c r="I59" i="33"/>
  <c r="H59" i="33"/>
  <c r="G59" i="33"/>
  <c r="F59" i="33"/>
  <c r="E59" i="33"/>
  <c r="D59" i="33"/>
  <c r="H32" i="32"/>
  <c r="G32" i="32"/>
  <c r="D32" i="32"/>
  <c r="I29" i="32"/>
  <c r="I32" i="32" s="1"/>
  <c r="H29" i="32"/>
  <c r="G29" i="32"/>
  <c r="F29" i="32"/>
  <c r="F32" i="32" s="1"/>
  <c r="E29" i="32"/>
  <c r="E32" i="32" s="1"/>
  <c r="D29" i="32"/>
  <c r="I6" i="31"/>
  <c r="H6" i="31"/>
  <c r="G6" i="31"/>
  <c r="F6" i="31"/>
  <c r="E6" i="31"/>
  <c r="D6" i="31"/>
  <c r="I59" i="30"/>
  <c r="H59" i="30"/>
  <c r="G59" i="30"/>
  <c r="F59" i="30"/>
  <c r="E59" i="30"/>
  <c r="D59" i="30"/>
  <c r="I33" i="29"/>
  <c r="H33" i="29"/>
  <c r="E33" i="29"/>
  <c r="D33" i="29"/>
  <c r="I30" i="29"/>
  <c r="H30" i="29"/>
  <c r="G30" i="29"/>
  <c r="G33" i="29" s="1"/>
  <c r="F30" i="29"/>
  <c r="F33" i="29" s="1"/>
  <c r="E30" i="29"/>
  <c r="D30" i="29"/>
  <c r="I6" i="28"/>
  <c r="H6" i="28"/>
  <c r="G6" i="28"/>
  <c r="F6" i="28"/>
  <c r="E6" i="28"/>
  <c r="D6" i="28"/>
  <c r="E65" i="27"/>
  <c r="D65" i="27"/>
  <c r="H36" i="27"/>
  <c r="G36" i="27"/>
  <c r="F36" i="27"/>
  <c r="E36" i="27"/>
  <c r="D36" i="27"/>
  <c r="H6" i="27"/>
  <c r="H65" i="27" s="1"/>
  <c r="G6" i="27"/>
  <c r="G65" i="27" s="1"/>
  <c r="F6" i="27"/>
  <c r="F65" i="27" s="1"/>
  <c r="E6" i="27"/>
  <c r="D6" i="27"/>
  <c r="H37" i="26" l="1"/>
  <c r="H19" i="26"/>
  <c r="G19" i="26"/>
  <c r="F19" i="26"/>
  <c r="E19" i="26"/>
  <c r="D19" i="26"/>
  <c r="H6" i="26"/>
  <c r="G6" i="26"/>
  <c r="G37" i="26" s="1"/>
  <c r="F6" i="26"/>
  <c r="F37" i="26" s="1"/>
  <c r="E6" i="26"/>
  <c r="E37" i="26" s="1"/>
  <c r="D6" i="26"/>
  <c r="D37" i="26" s="1"/>
  <c r="H7" i="25" l="1"/>
  <c r="G7" i="25"/>
  <c r="F7" i="25"/>
  <c r="E7" i="25"/>
  <c r="D7" i="25"/>
  <c r="H65" i="24"/>
  <c r="I36" i="24"/>
  <c r="H36" i="24"/>
  <c r="G36" i="24"/>
  <c r="F36" i="24"/>
  <c r="E36" i="24"/>
  <c r="D36" i="24"/>
  <c r="I6" i="24"/>
  <c r="I65" i="24" s="1"/>
  <c r="H6" i="24"/>
  <c r="G6" i="24"/>
  <c r="G65" i="24" s="1"/>
  <c r="F6" i="24"/>
  <c r="F65" i="24" s="1"/>
  <c r="E6" i="24"/>
  <c r="E65" i="24" s="1"/>
  <c r="D6" i="24"/>
  <c r="D65" i="24" s="1"/>
  <c r="I37" i="23" l="1"/>
  <c r="H37" i="23"/>
  <c r="I19" i="23"/>
  <c r="H19" i="23"/>
  <c r="G19" i="23"/>
  <c r="F19" i="23"/>
  <c r="E19" i="23"/>
  <c r="D19" i="23"/>
  <c r="I6" i="23"/>
  <c r="H6" i="23"/>
  <c r="G6" i="23"/>
  <c r="G37" i="23" s="1"/>
  <c r="F6" i="23"/>
  <c r="F37" i="23" s="1"/>
  <c r="E6" i="23"/>
  <c r="E37" i="23" s="1"/>
  <c r="D6" i="23"/>
  <c r="D37" i="23" s="1"/>
  <c r="I7" i="22" l="1"/>
  <c r="H7" i="22"/>
  <c r="G7" i="22"/>
  <c r="F7" i="22"/>
  <c r="E7" i="22"/>
  <c r="D7" i="22"/>
  <c r="J65" i="21"/>
  <c r="I65" i="21"/>
  <c r="H65" i="21"/>
  <c r="J36" i="21"/>
  <c r="I36" i="21"/>
  <c r="H36" i="21"/>
  <c r="G36" i="21"/>
  <c r="F36" i="21"/>
  <c r="E36" i="21"/>
  <c r="J6" i="21"/>
  <c r="I6" i="21"/>
  <c r="H6" i="21"/>
  <c r="G6" i="21"/>
  <c r="G65" i="21" s="1"/>
  <c r="F6" i="21"/>
  <c r="F65" i="21" s="1"/>
  <c r="E6" i="21"/>
  <c r="E65" i="21" s="1"/>
  <c r="G38" i="20" l="1"/>
  <c r="I20" i="20"/>
  <c r="H20" i="20"/>
  <c r="G20" i="20"/>
  <c r="F20" i="20"/>
  <c r="E20" i="20"/>
  <c r="D20" i="20"/>
  <c r="I7" i="20"/>
  <c r="I38" i="20" s="1"/>
  <c r="H7" i="20"/>
  <c r="H38" i="20" s="1"/>
  <c r="G7" i="20"/>
  <c r="F7" i="20"/>
  <c r="F38" i="20" s="1"/>
  <c r="E7" i="20"/>
  <c r="E38" i="20" s="1"/>
  <c r="D7" i="20"/>
  <c r="D38" i="20" s="1"/>
  <c r="I7" i="19" l="1"/>
  <c r="H7" i="19"/>
  <c r="G7" i="19"/>
  <c r="F7" i="19"/>
  <c r="E7" i="19"/>
  <c r="D7" i="19"/>
  <c r="H29" i="18"/>
  <c r="G29" i="18"/>
  <c r="F29" i="18"/>
  <c r="E29" i="18"/>
  <c r="D29" i="18"/>
  <c r="H16" i="17"/>
  <c r="G16" i="17"/>
  <c r="F16" i="17"/>
  <c r="E16" i="17"/>
  <c r="D16" i="17"/>
  <c r="H6" i="16"/>
  <c r="G6" i="16"/>
  <c r="F6" i="16"/>
  <c r="E6" i="16"/>
  <c r="D6" i="16"/>
  <c r="I29" i="15"/>
  <c r="H29" i="15"/>
  <c r="G29" i="15"/>
  <c r="F29" i="15"/>
  <c r="E29" i="15"/>
  <c r="D29" i="15"/>
  <c r="I16" i="14"/>
  <c r="H16" i="14"/>
  <c r="G16" i="14"/>
  <c r="F16" i="14"/>
  <c r="E16" i="14"/>
  <c r="D16" i="14"/>
  <c r="I6" i="13"/>
  <c r="H6" i="13"/>
  <c r="G6" i="13"/>
  <c r="F6" i="13"/>
  <c r="E6" i="13"/>
  <c r="D6" i="13"/>
  <c r="I29" i="12"/>
  <c r="H29" i="12"/>
  <c r="G29" i="12"/>
  <c r="F29" i="12"/>
  <c r="E29" i="12"/>
  <c r="D29" i="12"/>
  <c r="I17" i="11"/>
  <c r="H17" i="11"/>
  <c r="G17" i="11"/>
  <c r="F17" i="11"/>
  <c r="E17" i="11"/>
  <c r="D17" i="11"/>
  <c r="I6" i="10"/>
  <c r="H6" i="10"/>
  <c r="G6" i="10"/>
  <c r="F6" i="10"/>
  <c r="E6" i="10"/>
  <c r="D6" i="10"/>
  <c r="H47" i="9"/>
  <c r="G47" i="9"/>
  <c r="F47" i="9"/>
  <c r="E47" i="9"/>
  <c r="D47" i="9"/>
  <c r="H8" i="9"/>
  <c r="H82" i="9" s="1"/>
  <c r="G8" i="9"/>
  <c r="G82" i="9" s="1"/>
  <c r="F8" i="9"/>
  <c r="F82" i="9" s="1"/>
  <c r="E8" i="9"/>
  <c r="E82" i="9" s="1"/>
  <c r="D8" i="9"/>
  <c r="D82" i="9" s="1"/>
  <c r="H39" i="8" l="1"/>
  <c r="G39" i="8"/>
  <c r="F39" i="8"/>
  <c r="E39" i="8"/>
  <c r="D39" i="8"/>
  <c r="H22" i="8"/>
  <c r="G22" i="8"/>
  <c r="G42" i="8" s="1"/>
  <c r="F22" i="8"/>
  <c r="F42" i="8" s="1"/>
  <c r="E22" i="8"/>
  <c r="E42" i="8" s="1"/>
  <c r="D22" i="8"/>
  <c r="H7" i="8"/>
  <c r="H42" i="8" s="1"/>
  <c r="G7" i="8"/>
  <c r="F7" i="8"/>
  <c r="E7" i="8"/>
  <c r="D7" i="8"/>
  <c r="D42" i="8" s="1"/>
  <c r="H8" i="7" l="1"/>
  <c r="G8" i="7"/>
  <c r="F8" i="7"/>
  <c r="E8" i="7"/>
  <c r="D8" i="7"/>
  <c r="H81" i="6"/>
  <c r="G81" i="6"/>
  <c r="I46" i="6"/>
  <c r="H46" i="6"/>
  <c r="G46" i="6"/>
  <c r="F46" i="6"/>
  <c r="E46" i="6"/>
  <c r="D46" i="6"/>
  <c r="I8" i="6"/>
  <c r="I81" i="6" s="1"/>
  <c r="H8" i="6"/>
  <c r="G8" i="6"/>
  <c r="F8" i="6"/>
  <c r="F81" i="6" s="1"/>
  <c r="E8" i="6"/>
  <c r="E81" i="6" s="1"/>
  <c r="D8" i="6"/>
  <c r="D81" i="6" s="1"/>
  <c r="I40" i="5" l="1"/>
  <c r="I37" i="5"/>
  <c r="H37" i="5"/>
  <c r="G37" i="5"/>
  <c r="F37" i="5"/>
  <c r="E37" i="5"/>
  <c r="D37" i="5"/>
  <c r="I21" i="5"/>
  <c r="H21" i="5"/>
  <c r="G21" i="5"/>
  <c r="F21" i="5"/>
  <c r="E21" i="5"/>
  <c r="E40" i="5" s="1"/>
  <c r="D21" i="5"/>
  <c r="I6" i="5"/>
  <c r="H6" i="5"/>
  <c r="H40" i="5" s="1"/>
  <c r="G6" i="5"/>
  <c r="G40" i="5" s="1"/>
  <c r="F6" i="5"/>
  <c r="F40" i="5" s="1"/>
  <c r="E6" i="5"/>
  <c r="D6" i="5"/>
  <c r="D40" i="5" s="1"/>
  <c r="I7" i="4" l="1"/>
  <c r="H7" i="4"/>
  <c r="G7" i="4"/>
  <c r="F7" i="4"/>
  <c r="E7" i="4"/>
  <c r="D7" i="4"/>
  <c r="G81" i="3"/>
  <c r="I46" i="3"/>
  <c r="H46" i="3"/>
  <c r="G46" i="3"/>
  <c r="F46" i="3"/>
  <c r="E46" i="3"/>
  <c r="D46" i="3"/>
  <c r="I8" i="3"/>
  <c r="I81" i="3" s="1"/>
  <c r="H8" i="3"/>
  <c r="H81" i="3" s="1"/>
  <c r="G8" i="3"/>
  <c r="F8" i="3"/>
  <c r="F81" i="3" s="1"/>
  <c r="E8" i="3"/>
  <c r="E81" i="3" s="1"/>
  <c r="D8" i="3"/>
  <c r="D81" i="3" s="1"/>
  <c r="I38" i="2" l="1"/>
  <c r="H38" i="2"/>
  <c r="G38" i="2"/>
  <c r="F38" i="2"/>
  <c r="E38" i="2"/>
  <c r="D38" i="2"/>
  <c r="I22" i="2"/>
  <c r="H22" i="2"/>
  <c r="G22" i="2"/>
  <c r="F22" i="2"/>
  <c r="E22" i="2"/>
  <c r="D22" i="2"/>
  <c r="I7" i="2"/>
  <c r="I41" i="2" s="1"/>
  <c r="H7" i="2"/>
  <c r="H41" i="2" s="1"/>
  <c r="G7" i="2"/>
  <c r="G41" i="2" s="1"/>
  <c r="F7" i="2"/>
  <c r="F41" i="2" s="1"/>
  <c r="E7" i="2"/>
  <c r="E41" i="2" s="1"/>
  <c r="D7" i="2"/>
  <c r="D41" i="2" s="1"/>
</calcChain>
</file>

<file path=xl/sharedStrings.xml><?xml version="1.0" encoding="utf-8"?>
<sst xmlns="http://schemas.openxmlformats.org/spreadsheetml/2006/main" count="2068" uniqueCount="225">
  <si>
    <t>عدد المنشآت الصناعية الكبيرة لمحافظات إقليم كوردستان والمشتغلين فيها وأجورهم والمزايا المقدمة لهم ( بالالف دينار) حسب الباب والقطاع لسنة 2020</t>
  </si>
  <si>
    <t>جدول (3)</t>
  </si>
  <si>
    <t>الباب</t>
  </si>
  <si>
    <t>اسم الصناعة</t>
  </si>
  <si>
    <t>القطاع</t>
  </si>
  <si>
    <t>عدد المنشأت</t>
  </si>
  <si>
    <t>معدل عدد المشتغلين</t>
  </si>
  <si>
    <t>اجور ورواتب المشتغلين</t>
  </si>
  <si>
    <t>المزايا المقدمة للمشتغلين</t>
  </si>
  <si>
    <t>مجموع الاجور والرواتب والمزايا</t>
  </si>
  <si>
    <t>المشتغلون بلا اجر*</t>
  </si>
  <si>
    <t>ج</t>
  </si>
  <si>
    <t>الصناعات التحويلية</t>
  </si>
  <si>
    <t>حكومي</t>
  </si>
  <si>
    <t>خاص</t>
  </si>
  <si>
    <t>مختلط</t>
  </si>
  <si>
    <t xml:space="preserve">المجموع الكلي </t>
  </si>
  <si>
    <t xml:space="preserve">* المشتغلون بلا أجر هم أصحاب المنشآت وافراد عوائلهم ( للقطاع الخاص فقط)  </t>
  </si>
  <si>
    <t>عدد المنشآت الصناعية الكبيرة لمحافظات إقليم كوردستان والمشتغلين فيها وأجورهم والمزايا المقدمة لهم ( بالالف دينار) حسب القسم والقطاع لسنة 2020</t>
  </si>
  <si>
    <t>جدول (4)</t>
  </si>
  <si>
    <t>القسم</t>
  </si>
  <si>
    <t>اجور و رواتب المشتغلين</t>
  </si>
  <si>
    <t>المشتغلون بلا اجر</t>
  </si>
  <si>
    <t xml:space="preserve">صُنع المنتجات الغذائية </t>
  </si>
  <si>
    <t xml:space="preserve">المجموع </t>
  </si>
  <si>
    <t>صُنع المشروبات</t>
  </si>
  <si>
    <t>صُنع منتجات التبغ</t>
  </si>
  <si>
    <t>صُنع المنسوجات</t>
  </si>
  <si>
    <t>المجموع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</si>
  <si>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</si>
  <si>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</si>
  <si>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</si>
  <si>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</si>
  <si>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تابع جدول (4)</t>
  </si>
  <si>
    <t>صُنع المواد الكيميائية والمنتجات الكيميائية</t>
  </si>
  <si>
    <t>صُنع المنتجات الصيدلانية الأساسية والمستحضرات الصيدلانية</t>
  </si>
  <si>
    <t>صُنع منتجات المطاط واللدائن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</si>
  <si>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</si>
  <si>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</si>
  <si>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</si>
  <si>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الأثاث</t>
  </si>
  <si>
    <t xml:space="preserve">المجموع الكلي  </t>
  </si>
  <si>
    <t>عدد المنشآت الصناعية الكبيرة لمحافظات إقليم كوردستان والمشتغلين فيها وأجورهم والمزايا المقدمة لهم ( بالالف دينار) حسب النشاط والقطاع لسنة 2020</t>
  </si>
  <si>
    <t>جدول (5)</t>
  </si>
  <si>
    <t>النشاط</t>
  </si>
  <si>
    <t>مشتغلون بلا اجر</t>
  </si>
  <si>
    <t>تجهيز وحفظ اللحوم</t>
  </si>
  <si>
    <t>تجهيز وحفظ الفاكهة والخضر</t>
  </si>
  <si>
    <t>صناعة الزيوت و الدهون النباتية و الحيوانية</t>
  </si>
  <si>
    <t>صنع منتجات الالبان والمثلجات</t>
  </si>
  <si>
    <t>صنع منتجات طواحين الحبوب</t>
  </si>
  <si>
    <t>صنع منتجات المخابز</t>
  </si>
  <si>
    <t>صنع الكاكاو والشكولاتة والحلويات السكرية</t>
  </si>
  <si>
    <t>صنع منتجات الاغذية الاخرى غيرمصنفة في موضع آخر</t>
  </si>
  <si>
    <t>صنع الاعلاف الحيوانية المحضرة</t>
  </si>
  <si>
    <t>عدد المنشآت الصناعية الكبيرة لمحافظات إقليم كوردستان  والمشتغلين فيها وأجورهم والمزايا المقدمة لهم ( بالالف دينار) حسب النشاط والقطاع لسنة 2020</t>
  </si>
  <si>
    <t>تابع جدول (5)</t>
  </si>
  <si>
    <t>معدل عدد العاملين</t>
  </si>
  <si>
    <t>اجور ورواتب العاملين</t>
  </si>
  <si>
    <t>المزايا المقدمة للعاملين</t>
  </si>
  <si>
    <t>صنع المشروبات غير الكحولية ، إنتاج المياه المعدنية والمياه الاخرى المعبأة في زجاجات</t>
  </si>
  <si>
    <t>صناعة منتجات التبغ</t>
  </si>
  <si>
    <t>صنع المنسوجات الجاهزة بإستثناء الملبوسات</t>
  </si>
  <si>
    <t>صناعة منتجات النجارة المستخدمة في التشييد والبناء</t>
  </si>
  <si>
    <t>صنع منتجات خشبية أخرى ، صنع أصناف الفلين والقش ومواد الضفر</t>
  </si>
  <si>
    <t>صناعة عجائن الورق والورق المقوى الكرتون</t>
  </si>
  <si>
    <t>صنع الورق المموج والورق المقوى والاوعية المصنوعة من الورق والورق المقوى</t>
  </si>
  <si>
    <t>صنع أصناف أخرى من الورق والورق المقوى</t>
  </si>
  <si>
    <t>الطباعة</t>
  </si>
  <si>
    <t>صنع منتجات أفران الكوك</t>
  </si>
  <si>
    <t>صنع المنتجات النفطية المكررة</t>
  </si>
  <si>
    <t>صنع الصابون والمنظفات ، ومستحضرات التنظيف والتلميع ، العطور ومستحضرات التجميل</t>
  </si>
  <si>
    <t>صنع المواد الصيدلانية والمنتجات الدوائية الكيمياوية والنباتية</t>
  </si>
  <si>
    <t>صناعة المنتجات المطاطية الأخرى</t>
  </si>
  <si>
    <t>صنع المنتجات اللدائنية</t>
  </si>
  <si>
    <t>صناعة الزجاج والمنتجات الزجاجية</t>
  </si>
  <si>
    <t>صنع المنتجات الحرارية</t>
  </si>
  <si>
    <t>صنع المنتجات الطينية الإنشائية</t>
  </si>
  <si>
    <t>صنع الاسمنت ومنتجات صلبه نصف جاهزة</t>
  </si>
  <si>
    <t>صنع أصناف من الخرسانة والاسمنت والجص</t>
  </si>
  <si>
    <t>صنع الحديد القاعدي والصلب</t>
  </si>
  <si>
    <t>صنع الفلزات الثمينة غيرالحديدية القاعدية</t>
  </si>
  <si>
    <t>سبك المعادن غير الحديدية</t>
  </si>
  <si>
    <t>صنع المنتجات المعدنية الإنشائية</t>
  </si>
  <si>
    <t>صناعة الصهاريج والخزانات والاوعية من المعادن</t>
  </si>
  <si>
    <t>صنع منتجات المعادن المشكلة الأخرى غيرالمصنفة في موضع آخر</t>
  </si>
  <si>
    <t>صنع الآثاث</t>
  </si>
  <si>
    <t xml:space="preserve">قيمة المبيعات والانتاج للمنشات الصناعية الكبيرة  لمحافظات إقليم كوردستان ( بالالف دينار)  حسب الباب والقطاع لسنة 2020 </t>
  </si>
  <si>
    <t xml:space="preserve">جدول ( 6) </t>
  </si>
  <si>
    <t>مجموع قيمة المبيعات</t>
  </si>
  <si>
    <t>قيمة الانتاج تام الصنع</t>
  </si>
  <si>
    <t>قيمة الانتاج غير التام الصنع ومنتجات اخرى</t>
  </si>
  <si>
    <t>ايرادات النشاط الخدمي وتشغيل للغير</t>
  </si>
  <si>
    <t>اجمالي الانتاج بسعر السوق (سعر المنتج)</t>
  </si>
  <si>
    <t>قيمة الانتاج بسعر تكلفة عوامل الانتاج</t>
  </si>
  <si>
    <t xml:space="preserve">قيمة المبيعات والانتاج للمنشات الصناعية الكبيرة لمحافظات إقليم كوردستان ( بالالف دينار)  حسب القسم والقطاع لسنة  2020 </t>
  </si>
  <si>
    <t xml:space="preserve">جدول (7) </t>
  </si>
  <si>
    <t>قيمة الانتاج التام الصنع</t>
  </si>
  <si>
    <t>قيمة الانتاج غير التام ومنتجات اخرى</t>
  </si>
  <si>
    <t xml:space="preserve"> قيمة المبيعات والانتاج للمنشات الصناعية الكبيرة لمحافظات إقليم كوردستان ( بالالف دينار) حسب القسم والقطاع لسنة  2020  </t>
  </si>
  <si>
    <t>تابع جدول (7)</t>
  </si>
  <si>
    <t xml:space="preserve">قيمة المبيعات والانتاج للمنشات الصناعية الكبيرة لمحافظات إقليم كوردستان ( بالالف دينار) حسب النشاط والقطاع لسنة 2020 </t>
  </si>
  <si>
    <t xml:space="preserve">جدول (8)  </t>
  </si>
  <si>
    <t>قيمة الانتاج غير التام ومنتجات الاخرى</t>
  </si>
  <si>
    <t>ايرادات النشاط الخدمي والتشغيل للغير</t>
  </si>
  <si>
    <t xml:space="preserve">اجمالي الانتاج بسعر تكلفة عوامل الانتاج </t>
  </si>
  <si>
    <t>قيمة المبيعات والإنتاج للمنشات الصناعيةالكبيرة لمحافظات إقليم كوردستان ( بالالف دينار) حسب النشاط والقطاع لسنة 2020</t>
  </si>
  <si>
    <t>تابع جدول (8)</t>
  </si>
  <si>
    <t>قيمة مستلزمات الانتاج السلعية والخدمية للمنشات الصناعية الكبيرة لمحافظات إقليم كوردستان (بالالف دينار) حسب الباب والقطاع لسنة 2020</t>
  </si>
  <si>
    <t>جدول(9)</t>
  </si>
  <si>
    <t xml:space="preserve">الخامات والمواد الاولية </t>
  </si>
  <si>
    <t xml:space="preserve">مواد التعبئة والتغليف </t>
  </si>
  <si>
    <t xml:space="preserve">المستلزمات السلعية الاخرى </t>
  </si>
  <si>
    <t>المستلزمات الخدمية</t>
  </si>
  <si>
    <t>مجموع قيمة المستلزمات</t>
  </si>
  <si>
    <t>المجموع الكلي</t>
  </si>
  <si>
    <t xml:space="preserve">قيمة مستلزمات الانتاج السلعية والخدمية للمنشات الصناعية الكبيرة لمحافظات إقليم كوردستان (بالالف دينار) حسب القسم والقطاع لسنة 2020 </t>
  </si>
  <si>
    <t>جدول(10)</t>
  </si>
  <si>
    <t>قيمة مستلزمات الانتاج السلعية والخدمية للمنشات الصناعية الكبيرة لمحافظات إقليم كوردستان (بالالف دينار) حسب القسم والقطاع لسنة 2020</t>
  </si>
  <si>
    <t xml:space="preserve">تابع جدول (10) </t>
  </si>
  <si>
    <t xml:space="preserve">قيمة مستلزمات الانتاج السلعية والخدمية للمنشات الصناعية الكبيرة لمحافظات إقليم كوردستان (بالالف دينار) حسب النشاط والقطاع لسنة 2020 </t>
  </si>
  <si>
    <t>جدول(11)</t>
  </si>
  <si>
    <t>قيمة مستلزمات الانتاج السلعية والخدمية للمنشات الصناعية الكبيرة لمحافظات إقليم كوردستان (بالالف دينار) حسب النشاط والقطاع لسنة 2020</t>
  </si>
  <si>
    <t xml:space="preserve">تابع جدول (11) </t>
  </si>
  <si>
    <t>صناعة منتجات النجارة</t>
  </si>
  <si>
    <t xml:space="preserve">صناعة المنتجات المطاطية الاخرى </t>
  </si>
  <si>
    <t>عدد المنشآت الصناعية الكبيرة والمشتغلين فيها وأجورهم والمزايا المقدمة لهم ( بالالف دينار)في محافظة دهوك حسب الباب والقطاع لسنة 2020</t>
  </si>
  <si>
    <t>جدول(12)</t>
  </si>
  <si>
    <t>عدد المنشآت الصناعية الكبيرة والمشتغلين فيها وأجورهم والمزايا المقدمة لهم ( بالالف دينار)في محافظة دهوك حسب القسم والقطاع لسنة 2020</t>
  </si>
  <si>
    <t>جدول (13)</t>
  </si>
  <si>
    <t>صناعة منتجات المطاط والمدائن</t>
  </si>
  <si>
    <t xml:space="preserve">عدد المنشآت الصناعية الكبيرة والمشتغلين فيها وأجورهم والمزايا المقدمة لهم ( بالالف دينار) في محافظة دهوك حسب النشاط والقطاع لسنة 2020 </t>
  </si>
  <si>
    <t>جدول(14)</t>
  </si>
  <si>
    <t>تابع جدول(14)</t>
  </si>
  <si>
    <t>صناعة المعادن الثمينة غير الحديد والصلب</t>
  </si>
  <si>
    <t>قيمة المبيعات والانتاج للمنشات الصناعية الكبيرة( بالالف دينار) في محافظة دهوك حسب الباب والقطاع لسنة 2020</t>
  </si>
  <si>
    <t>جدول(15)</t>
  </si>
  <si>
    <t xml:space="preserve">قيمة المبيعات والانتاج للمنشات الصناعية الكبيرة ( بالالف دينار) في محافظة دهوك حسب القسم والقطاع لسنة  2020 </t>
  </si>
  <si>
    <t>جدول(16)</t>
  </si>
  <si>
    <t>صناعة منتجات المطاط واللدائن</t>
  </si>
  <si>
    <t xml:space="preserve">قيمة المبيعات والانتاج للمنشات الصناعية الكبيرة( بالالف دينار) في محافظة دهوك حسب النشاط والقطاع لسنة 2020 </t>
  </si>
  <si>
    <t>جدول(17)</t>
  </si>
  <si>
    <t>قيمة المبيعات والانتاج للمنشات الصناعية الكبيرة( بالالف دينار) في محافظة دهوك حسب النشاط والقطاع لسنة 2020</t>
  </si>
  <si>
    <t>تابع جدول (17)</t>
  </si>
  <si>
    <t xml:space="preserve">قيمة مستلزمات الانتاج السلعية والخدمية للمنشات الصناعية الكبيرة(بالالف دينار) في محافظة دهوك حسب الباب والقطاع لسنة 2020 </t>
  </si>
  <si>
    <t>جدول(18)</t>
  </si>
  <si>
    <t>قيمة مستلزمات الانتاج السلعية والخدمية للمنشات الصناعية الكبيرة (بالالف دينار)في محافظة دهوك حسب القسم والقطاع لسنة 2020</t>
  </si>
  <si>
    <t>جدول(19)</t>
  </si>
  <si>
    <t>قيمة مستلزمات الانتاج السلعية والخدمية للمنشات الصناعية الكبيرة (بالالف دينار) في محافظة دهوك حسب النشاط والقطاع لسنة 2020</t>
  </si>
  <si>
    <t>جدول(20)</t>
  </si>
  <si>
    <t>قيمة مستلزمات الانتاج السلعية والخدمية للمنشات الصناعية الكبيرة (بالالف دينار )في محافظة دهوك حسب النشاط والقطاع لسنة 2020</t>
  </si>
  <si>
    <t xml:space="preserve">تابع جدول (20) </t>
  </si>
  <si>
    <t>صناعة المعادن الثمينه غير الحديد والصلب</t>
  </si>
  <si>
    <t>عدد المنشآت الصناعية الكبيرة والمشتغلين فيها وأجورهم والمزايا المقدمة لهم ( بالالف دينار)في محافظة السليمانية حسب الباب والقطاع لسنة 2020</t>
  </si>
  <si>
    <t>جدول(21)</t>
  </si>
  <si>
    <t>عدد المنشآت الصناعية الكبيرة والمشتغلين فيها وأجورهم والمزايا المقدمة لهم ( بالالف دينار)في محافظة السليمانية حسب القسم والقطاع لسنة 2020</t>
  </si>
  <si>
    <t>جدول(22)</t>
  </si>
  <si>
    <t>صناعة المنسوجات</t>
  </si>
  <si>
    <t>تابع جدول (22)</t>
  </si>
  <si>
    <t>عدد المنشآت الصناعية الكبيرة والمشتغلين فيها وأجورهم والمزايا المقدمة لهم ( بالالف دينار)في محافظة السليمانية حسب النشاط والقطاع لسنة 2020</t>
  </si>
  <si>
    <t>جدول(23)</t>
  </si>
  <si>
    <t>تابع جدول (23)</t>
  </si>
  <si>
    <t>صناعة المنسوجات الجاهزة عدا الملابس</t>
  </si>
  <si>
    <t>صناعة المنتجات الخشبية الاخرىوصناعة منتجات من الفلين والقش ومواد الضفر</t>
  </si>
  <si>
    <t>صناعة منتجات تكرير النفط</t>
  </si>
  <si>
    <t>صتاعة المنتجات المطاطية الأخرى</t>
  </si>
  <si>
    <t>صناعة منتجات اللدائن</t>
  </si>
  <si>
    <t>صناعة المنتجات الخزفية الحرارية</t>
  </si>
  <si>
    <t>صناعة المنتجات الطفلية الانشائية</t>
  </si>
  <si>
    <t>قيمة المبيعات والانتاج للمنشات الصناعية الكبيرة ( بالالف دينار) في محافظة السليمانية حسب الباب والقطاع لسنة 2020</t>
  </si>
  <si>
    <t>جدول(24)</t>
  </si>
  <si>
    <t>قيمة المبيعات والإنتاج للمنشات الصناعية الكبيرة ( بالالف دينار) في محافظة السليمانية  حسب القسم والقطاع لسنة  2020</t>
  </si>
  <si>
    <t xml:space="preserve">   جدول(25)</t>
  </si>
  <si>
    <t>قيمة المبيعات والانتاج للمنشات الصناعية الكبيرة ( بالالف دينار) في محافظة السليمانية حسب القسم والقطاع لسنة  2020</t>
  </si>
  <si>
    <t xml:space="preserve">   تابع جدول (25)</t>
  </si>
  <si>
    <t>قيمة المبيعات والانتاج للمنشات الصناعية الكبيرة( بالالف دينار)في محافظة السليمانية حسب النشاط والقطاع لسنة 2020</t>
  </si>
  <si>
    <t>جدول(26)</t>
  </si>
  <si>
    <t>قيمة المبيعات والانتاج للمنشات الصناعية الكبيرة( بالالف دينار) في محافظة السليمانية حسب النشاط والقطاع لسنة 2020</t>
  </si>
  <si>
    <t>تابع جدول (26)</t>
  </si>
  <si>
    <t>صناعة المنتجات الخشبية الأخرى وصناعة منتجات من الفلين والقش ومواد الضفر</t>
  </si>
  <si>
    <t>صناعة الولرق المقوى المموج والاوعية المصنوعة من الورق</t>
  </si>
  <si>
    <t>صناعة المنتجات الخزفيه الحرارية</t>
  </si>
  <si>
    <t>صناعة الاسمنت والجير والجص</t>
  </si>
  <si>
    <t>صناعة الأصناف المنتجة من الخرسانة والاسمنت والجص</t>
  </si>
  <si>
    <t>قيمة مستلزمات الانتاج السلعية والخدمية في المنشات الصناعية الكبيرة(بالالف دينار) في محافظة السليمانية حسب الباب والقطاع لسنة 2020</t>
  </si>
  <si>
    <t>جدول(27)</t>
  </si>
  <si>
    <t>قيمة مستلزمات الانتاج السلعية والخدمية للمنشات الصناعية الكبيرة (بالالف دينار)في محافظة السليمانية حسب القسم والقطاع لسنة 2020</t>
  </si>
  <si>
    <t>جدول(28)</t>
  </si>
  <si>
    <t>صناعة الخشب ومنتجاته والفلين عدا الأثاث</t>
  </si>
  <si>
    <t>صناعة الورق ومنتجاته</t>
  </si>
  <si>
    <t>قيمة مستلزمات الانتاج السلعية والخدمية للمنشات الصناعية الكبيرة (بالاف دينار) في محافظة السليمانية حسب القسم والقطاع لسنة 2020</t>
  </si>
  <si>
    <t xml:space="preserve">تابع جدول (28) </t>
  </si>
  <si>
    <t xml:space="preserve">قيمة مستلزمات الانتاج السلعية والخدمية للمنشات الصناعية الكبيرة (بالالف دينار) في محافظة السليمانية حسب النشاط والقطاع لسنة 2020 </t>
  </si>
  <si>
    <t>جدول(29)</t>
  </si>
  <si>
    <t>قيمة مستلزمات الانتاج السلعية والخدمية للمنشات الصناعية الكبيرة(بالالف دينار)في محافظة السليمانية حسب النشاط والقطاع لسنة 2020</t>
  </si>
  <si>
    <t xml:space="preserve">تابع جدول (29) </t>
  </si>
  <si>
    <t>صناعة منتجات افران الكوك</t>
  </si>
  <si>
    <t>عدد المنشآت الصناعية الكبيرة والمشتغلين فيها وأجورهم والمزايا المقدمة لهم ( بالالف دينار) في محافظة اربيل حسب الباب والقطاع لسنة 2020</t>
  </si>
  <si>
    <t>جدول(30)</t>
  </si>
  <si>
    <t>عدد المنشآت الصناعية الكبيرة والمشتغلين فيها وأجورهم والمزايا المقدمة لهم ( بالالف دينار) في محافظة اربيل حسب القسم والقطاع لسنة 2020</t>
  </si>
  <si>
    <t>جدول(31)</t>
  </si>
  <si>
    <t>تابع جدول(31)</t>
  </si>
  <si>
    <t>عدد المنشآت الصناعية الكبيرة والمشتغلين فيها وأجورهم والمزايا المقدمة لهم ( بالالف دينار) في محافظة اربيل حسب النشاط والقطاع لسنة 2020</t>
  </si>
  <si>
    <t>جدول(32)</t>
  </si>
  <si>
    <t>تابع جدول (32)</t>
  </si>
  <si>
    <t xml:space="preserve">قيمة المبيعات والانتاج للمنشات الصناعية الكبيرة ( بالالف دينار) في محافظة اربيل حسب الباب والقطاع لسنة 2020 </t>
  </si>
  <si>
    <t>جدول(33)</t>
  </si>
  <si>
    <t xml:space="preserve">قيمة المبيعات والانتاج للمنشات الصناعية الكبيرة( بالالف دينار) في محافظة اربيل حسب القسم والقطاع لسنة  2020 </t>
  </si>
  <si>
    <t>جدول(34)</t>
  </si>
  <si>
    <t>قيمة المبيعات والانتاج للمنشات الصناعية الكبيرة( بالالف دينار)في محافظة اربيل حسب القسم والقطاع لسنة  2020</t>
  </si>
  <si>
    <t>تابع جدول (34)</t>
  </si>
  <si>
    <t>قيمة المبيعات والانتاج للمنشات الصناعية الكبيرة ( بالالف دينار) في محافظة اربيل حسب النشاط والقطاع لسنة 2020</t>
  </si>
  <si>
    <t>جدول(35)</t>
  </si>
  <si>
    <t>صناعة الزيوت و الدهون النباتية  والحيوانية</t>
  </si>
  <si>
    <t>تابع جدول (35)</t>
  </si>
  <si>
    <t xml:space="preserve">قيمة مستلزمات الانتاج السلعية والخدمية للمنشات الصناعية الكبيرة(بالالف دينار) في محافظة اربيل حسب الباب والقطاع لسنة 2020 </t>
  </si>
  <si>
    <t>جدول(36)</t>
  </si>
  <si>
    <t>قيمة مستلزمات الانتاج السلعية والخدمية للمنشات الصناعية الكبيرة(بالالف دينار) في محافظة اربيل حسب القسم والقطاع لسنة 2020</t>
  </si>
  <si>
    <t>جدول(37)</t>
  </si>
  <si>
    <t>قيمة مستلزمات الانتاج السلعية والخدمية للمنشات الصناعية الكبيرة (بالالف دينار) في محافظة اربيل حسب القسم والقطاع لسنة 2020</t>
  </si>
  <si>
    <t xml:space="preserve">تابع جدول (37) </t>
  </si>
  <si>
    <t xml:space="preserve">قيمة مستلزمات الانتاج السلعية والخدمية للمنشات الصناعية الكبيرة(بالالف دينار) في محافظة اربيل حسب النشاط والقطاع لسنة 2020 </t>
  </si>
  <si>
    <t>جدول(38)</t>
  </si>
  <si>
    <t>قيمة مستلزمات الانتاج السلعية والخدمية للمنشات الصناعية الكبيرة (بالالف دينار) في محافظة اربيل حسب النشاط والقطاع لسنة 2020</t>
  </si>
  <si>
    <t xml:space="preserve">تابع جدول (38)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</si>
</sst>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2"/>
      <color rgb="FF000000"/>
      <name val="Arial"/>
      <family val="2"/>
    </font>
    <font>
      <b/>
      <sz val="12"/>
      <color rgb="FF000000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11"/>
      <color theme="8" tint="0.5999938962981048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0" fillId="0" borderId="0" xfId="0"/>
    <xf numFmtId="0" fontId="3" fillId="2" borderId="2" xfId="1" applyFont="1" applyFill="1" applyBorder="1" applyAlignment="1">
      <alignment horizontal="center" vertical="center" readingOrder="2"/>
    </xf>
    <xf numFmtId="0" fontId="4" fillId="2" borderId="3" xfId="1" applyFont="1" applyFill="1" applyBorder="1" applyAlignment="1">
      <alignment horizontal="center" vertical="center" readingOrder="2"/>
    </xf>
    <xf numFmtId="0" fontId="4" fillId="2" borderId="3" xfId="1" applyFont="1" applyFill="1" applyBorder="1" applyAlignment="1">
      <alignment horizontal="center" vertical="center" wrapText="1" readingOrder="2"/>
    </xf>
    <xf numFmtId="0" fontId="4" fillId="2" borderId="4" xfId="1" applyFont="1" applyFill="1" applyBorder="1" applyAlignment="1">
      <alignment horizontal="center" vertical="center" wrapText="1" readingOrder="2"/>
    </xf>
    <xf numFmtId="0" fontId="3" fillId="3" borderId="6" xfId="1" applyFont="1" applyFill="1" applyBorder="1" applyAlignment="1">
      <alignment vertical="center" readingOrder="2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0" borderId="0" xfId="0" applyFont="1"/>
    <xf numFmtId="0" fontId="4" fillId="2" borderId="3" xfId="0" applyFont="1" applyFill="1" applyBorder="1" applyAlignment="1">
      <alignment horizontal="center" vertical="center" wrapText="1" readingOrder="2"/>
    </xf>
    <xf numFmtId="0" fontId="5" fillId="0" borderId="0" xfId="0" applyFont="1"/>
    <xf numFmtId="0" fontId="3" fillId="5" borderId="6" xfId="0" applyFont="1" applyFill="1" applyBorder="1" applyAlignment="1">
      <alignment horizontal="right" vertical="center" readingOrder="2"/>
    </xf>
    <xf numFmtId="0" fontId="5" fillId="0" borderId="6" xfId="0" applyFont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 readingOrder="2"/>
    </xf>
    <xf numFmtId="0" fontId="9" fillId="4" borderId="6" xfId="0" applyFont="1" applyFill="1" applyBorder="1" applyAlignment="1">
      <alignment horizontal="right" vertical="center" readingOrder="2"/>
    </xf>
    <xf numFmtId="0" fontId="7" fillId="6" borderId="0" xfId="0" applyFont="1" applyFill="1"/>
    <xf numFmtId="0" fontId="3" fillId="0" borderId="6" xfId="0" applyFont="1" applyBorder="1" applyAlignment="1">
      <alignment horizontal="right" vertical="center" readingOrder="2"/>
    </xf>
    <xf numFmtId="0" fontId="3" fillId="2" borderId="6" xfId="0" applyFont="1" applyFill="1" applyBorder="1" applyAlignment="1">
      <alignment horizontal="center" vertical="center" wrapText="1" readingOrder="2"/>
    </xf>
    <xf numFmtId="0" fontId="7" fillId="6" borderId="4" xfId="0" applyFont="1" applyFill="1" applyBorder="1"/>
    <xf numFmtId="0" fontId="7" fillId="7" borderId="0" xfId="0" applyFont="1" applyFill="1"/>
    <xf numFmtId="0" fontId="5" fillId="0" borderId="6" xfId="0" applyFont="1" applyBorder="1" applyAlignment="1">
      <alignment vertical="center"/>
    </xf>
    <xf numFmtId="0" fontId="9" fillId="4" borderId="6" xfId="0" applyFont="1" applyFill="1" applyBorder="1" applyAlignment="1">
      <alignment vertical="center" readingOrder="2"/>
    </xf>
    <xf numFmtId="0" fontId="3" fillId="5" borderId="6" xfId="0" applyFont="1" applyFill="1" applyBorder="1" applyAlignment="1">
      <alignment vertical="center" readingOrder="2"/>
    </xf>
    <xf numFmtId="0" fontId="3" fillId="4" borderId="6" xfId="0" applyFont="1" applyFill="1" applyBorder="1" applyAlignment="1">
      <alignment vertical="center" readingOrder="2"/>
    </xf>
    <xf numFmtId="0" fontId="8" fillId="2" borderId="6" xfId="0" applyFont="1" applyFill="1" applyBorder="1" applyAlignment="1">
      <alignment horizontal="center" vertical="center" wrapText="1" readingOrder="2"/>
    </xf>
    <xf numFmtId="0" fontId="9" fillId="4" borderId="6" xfId="0" applyFont="1" applyFill="1" applyBorder="1" applyAlignment="1">
      <alignment vertical="center" wrapText="1" readingOrder="2"/>
    </xf>
    <xf numFmtId="0" fontId="3" fillId="4" borderId="6" xfId="0" applyFont="1" applyFill="1" applyBorder="1" applyAlignment="1">
      <alignment vertical="center" wrapText="1" readingOrder="2"/>
    </xf>
    <xf numFmtId="0" fontId="7" fillId="3" borderId="0" xfId="1" applyFont="1" applyFill="1" applyAlignment="1">
      <alignment horizontal="right"/>
    </xf>
    <xf numFmtId="0" fontId="7" fillId="3" borderId="0" xfId="1" applyFont="1" applyFill="1"/>
    <xf numFmtId="0" fontId="10" fillId="3" borderId="0" xfId="1" applyFont="1" applyFill="1"/>
    <xf numFmtId="0" fontId="3" fillId="2" borderId="6" xfId="1" applyFont="1" applyFill="1" applyBorder="1" applyAlignment="1">
      <alignment horizontal="center" vertical="center" wrapText="1" readingOrder="2"/>
    </xf>
    <xf numFmtId="0" fontId="3" fillId="2" borderId="6" xfId="1" applyFont="1" applyFill="1" applyBorder="1" applyAlignment="1">
      <alignment horizontal="left" vertical="center" wrapText="1" readingOrder="2"/>
    </xf>
    <xf numFmtId="0" fontId="3" fillId="3" borderId="6" xfId="1" applyFont="1" applyFill="1" applyBorder="1" applyAlignment="1">
      <alignment horizontal="right" vertical="center" readingOrder="2"/>
    </xf>
    <xf numFmtId="0" fontId="5" fillId="3" borderId="6" xfId="0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right" vertical="center"/>
    </xf>
    <xf numFmtId="1" fontId="9" fillId="4" borderId="6" xfId="0" applyNumberFormat="1" applyFont="1" applyFill="1" applyBorder="1" applyAlignment="1">
      <alignment horizontal="right" vertical="center" readingOrder="2"/>
    </xf>
    <xf numFmtId="0" fontId="9" fillId="4" borderId="6" xfId="0" applyFont="1" applyFill="1" applyBorder="1" applyAlignment="1">
      <alignment horizontal="right" vertical="center" readingOrder="1"/>
    </xf>
    <xf numFmtId="0" fontId="5" fillId="4" borderId="6" xfId="0" applyFont="1" applyFill="1" applyBorder="1" applyAlignment="1">
      <alignment vertical="center"/>
    </xf>
    <xf numFmtId="1" fontId="3" fillId="4" borderId="6" xfId="1" applyNumberFormat="1" applyFont="1" applyFill="1" applyBorder="1" applyAlignment="1">
      <alignment horizontal="right" vertical="center" readingOrder="2"/>
    </xf>
    <xf numFmtId="0" fontId="7" fillId="0" borderId="8" xfId="0" applyFont="1" applyBorder="1"/>
    <xf numFmtId="0" fontId="9" fillId="4" borderId="6" xfId="0" applyFont="1" applyFill="1" applyBorder="1" applyAlignment="1">
      <alignment vertical="center" wrapText="1" readingOrder="1"/>
    </xf>
    <xf numFmtId="0" fontId="3" fillId="3" borderId="6" xfId="0" applyFont="1" applyFill="1" applyBorder="1" applyAlignment="1">
      <alignment horizontal="right" vertical="center" readingOrder="2"/>
    </xf>
    <xf numFmtId="0" fontId="3" fillId="2" borderId="6" xfId="0" applyFont="1" applyFill="1" applyBorder="1" applyAlignment="1">
      <alignment horizontal="center" vertical="center" readingOrder="2"/>
    </xf>
    <xf numFmtId="0" fontId="3" fillId="5" borderId="6" xfId="1" applyFont="1" applyFill="1" applyBorder="1" applyAlignment="1">
      <alignment horizontal="right" vertical="center" readingOrder="2"/>
    </xf>
    <xf numFmtId="0" fontId="3" fillId="4" borderId="6" xfId="1" applyFont="1" applyFill="1" applyBorder="1" applyAlignment="1">
      <alignment horizontal="right" vertical="center" readingOrder="2"/>
    </xf>
    <xf numFmtId="0" fontId="7" fillId="0" borderId="13" xfId="0" applyFont="1" applyBorder="1"/>
    <xf numFmtId="1" fontId="3" fillId="4" borderId="6" xfId="0" applyNumberFormat="1" applyFont="1" applyFill="1" applyBorder="1" applyAlignment="1">
      <alignment horizontal="right" vertical="center" readingOrder="2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" fillId="2" borderId="6" xfId="1" applyFont="1" applyFill="1" applyBorder="1" applyAlignment="1">
      <alignment horizontal="center" vertical="center" readingOrder="2"/>
    </xf>
    <xf numFmtId="0" fontId="3" fillId="5" borderId="6" xfId="1" applyFont="1" applyFill="1" applyBorder="1" applyAlignment="1">
      <alignment vertical="center" readingOrder="2"/>
    </xf>
    <xf numFmtId="0" fontId="6" fillId="4" borderId="6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center" vertical="center" readingOrder="2"/>
    </xf>
    <xf numFmtId="0" fontId="3" fillId="0" borderId="6" xfId="0" applyFont="1" applyBorder="1" applyAlignment="1">
      <alignment horizontal="right" vertical="center" wrapText="1" readingOrder="2"/>
    </xf>
    <xf numFmtId="0" fontId="7" fillId="0" borderId="0" xfId="0" applyFont="1" applyAlignment="1">
      <alignment horizontal="center" vertical="center"/>
    </xf>
    <xf numFmtId="0" fontId="1" fillId="3" borderId="8" xfId="1" applyFont="1" applyFill="1" applyBorder="1" applyAlignment="1">
      <alignment horizontal="right" vertical="center" readingOrder="2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3" borderId="5" xfId="1" applyFont="1" applyFill="1" applyBorder="1" applyAlignment="1">
      <alignment horizontal="center" vertical="center" readingOrder="2"/>
    </xf>
    <xf numFmtId="0" fontId="3" fillId="3" borderId="6" xfId="1" applyFont="1" applyFill="1" applyBorder="1" applyAlignment="1">
      <alignment horizontal="center" vertical="center" readingOrder="2"/>
    </xf>
    <xf numFmtId="0" fontId="3" fillId="4" borderId="8" xfId="1" applyFont="1" applyFill="1" applyBorder="1" applyAlignment="1">
      <alignment horizontal="center" vertical="center" readingOrder="2"/>
    </xf>
    <xf numFmtId="0" fontId="3" fillId="4" borderId="9" xfId="1" applyFont="1" applyFill="1" applyBorder="1" applyAlignment="1">
      <alignment horizontal="center" vertical="center" readingOrder="2"/>
    </xf>
    <xf numFmtId="0" fontId="3" fillId="5" borderId="6" xfId="0" applyFont="1" applyFill="1" applyBorder="1" applyAlignment="1">
      <alignment horizontal="center" vertical="center" readingOrder="2"/>
    </xf>
    <xf numFmtId="0" fontId="3" fillId="5" borderId="6" xfId="0" applyFont="1" applyFill="1" applyBorder="1" applyAlignment="1">
      <alignment horizontal="right" vertical="center" wrapText="1" readingOrder="2"/>
    </xf>
    <xf numFmtId="0" fontId="3" fillId="5" borderId="6" xfId="0" applyFont="1" applyFill="1" applyBorder="1" applyAlignment="1">
      <alignment horizontal="right" vertical="center" readingOrder="2"/>
    </xf>
    <xf numFmtId="0" fontId="3" fillId="4" borderId="7" xfId="0" applyFont="1" applyFill="1" applyBorder="1" applyAlignment="1">
      <alignment horizontal="center" vertical="center" readingOrder="2"/>
    </xf>
    <xf numFmtId="0" fontId="3" fillId="4" borderId="12" xfId="0" applyFont="1" applyFill="1" applyBorder="1" applyAlignment="1">
      <alignment horizontal="center" vertical="center" readingOrder="2"/>
    </xf>
    <xf numFmtId="0" fontId="3" fillId="4" borderId="5" xfId="0" applyFont="1" applyFill="1" applyBorder="1" applyAlignment="1">
      <alignment horizontal="center" vertical="center" readingOrder="2"/>
    </xf>
    <xf numFmtId="0" fontId="1" fillId="5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right" vertical="center" readingOrder="2"/>
    </xf>
    <xf numFmtId="0" fontId="8" fillId="0" borderId="3" xfId="0" applyFont="1" applyBorder="1" applyAlignment="1">
      <alignment horizontal="right" vertical="center" readingOrder="2"/>
    </xf>
    <xf numFmtId="0" fontId="8" fillId="0" borderId="4" xfId="0" applyFont="1" applyBorder="1" applyAlignment="1">
      <alignment horizontal="right" vertical="center" readingOrder="2"/>
    </xf>
    <xf numFmtId="0" fontId="8" fillId="5" borderId="6" xfId="0" applyFont="1" applyFill="1" applyBorder="1" applyAlignment="1">
      <alignment horizontal="right" vertical="center" readingOrder="2"/>
    </xf>
    <xf numFmtId="0" fontId="3" fillId="4" borderId="6" xfId="0" applyFont="1" applyFill="1" applyBorder="1" applyAlignment="1">
      <alignment horizontal="center" vertical="center" readingOrder="2"/>
    </xf>
    <xf numFmtId="0" fontId="8" fillId="0" borderId="0" xfId="0" applyFont="1" applyAlignment="1">
      <alignment horizontal="right" vertical="center" readingOrder="2"/>
    </xf>
    <xf numFmtId="0" fontId="6" fillId="5" borderId="6" xfId="0" applyFont="1" applyFill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right" vertical="center" readingOrder="2"/>
    </xf>
    <xf numFmtId="0" fontId="1" fillId="3" borderId="1" xfId="1" applyFont="1" applyFill="1" applyBorder="1" applyAlignment="1">
      <alignment horizontal="right" vertical="center"/>
    </xf>
    <xf numFmtId="0" fontId="3" fillId="3" borderId="6" xfId="1" applyFont="1" applyFill="1" applyBorder="1" applyAlignment="1">
      <alignment horizontal="right" vertical="center" readingOrder="2"/>
    </xf>
    <xf numFmtId="0" fontId="3" fillId="4" borderId="6" xfId="1" applyFont="1" applyFill="1" applyBorder="1" applyAlignment="1">
      <alignment horizontal="center" vertical="center" readingOrder="2"/>
    </xf>
    <xf numFmtId="0" fontId="3" fillId="0" borderId="1" xfId="0" applyFont="1" applyBorder="1" applyAlignment="1">
      <alignment horizontal="right" vertical="center" readingOrder="2"/>
    </xf>
    <xf numFmtId="0" fontId="3" fillId="0" borderId="10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0" borderId="6" xfId="0" applyFont="1" applyBorder="1" applyAlignment="1">
      <alignment horizontal="right" vertical="center" wrapText="1" readingOrder="2"/>
    </xf>
    <xf numFmtId="0" fontId="3" fillId="5" borderId="10" xfId="0" applyFont="1" applyFill="1" applyBorder="1" applyAlignment="1">
      <alignment horizontal="center" vertical="center" readingOrder="2"/>
    </xf>
    <xf numFmtId="0" fontId="3" fillId="5" borderId="3" xfId="0" applyFont="1" applyFill="1" applyBorder="1" applyAlignment="1">
      <alignment horizontal="center" vertical="center" readingOrder="2"/>
    </xf>
    <xf numFmtId="0" fontId="3" fillId="5" borderId="10" xfId="0" applyFont="1" applyFill="1" applyBorder="1" applyAlignment="1">
      <alignment horizontal="right" vertical="center" wrapText="1" readingOrder="2"/>
    </xf>
    <xf numFmtId="0" fontId="3" fillId="5" borderId="3" xfId="0" applyFont="1" applyFill="1" applyBorder="1" applyAlignment="1">
      <alignment horizontal="right" vertical="center" wrapText="1" readingOrder="2"/>
    </xf>
    <xf numFmtId="0" fontId="3" fillId="5" borderId="6" xfId="1" applyFont="1" applyFill="1" applyBorder="1" applyAlignment="1">
      <alignment horizontal="center" vertical="center" readingOrder="2"/>
    </xf>
    <xf numFmtId="0" fontId="3" fillId="5" borderId="6" xfId="1" applyFont="1" applyFill="1" applyBorder="1" applyAlignment="1">
      <alignment horizontal="right" vertical="center" readingOrder="2"/>
    </xf>
    <xf numFmtId="0" fontId="1" fillId="0" borderId="1" xfId="0" applyFont="1" applyBorder="1" applyAlignment="1">
      <alignment horizontal="right"/>
    </xf>
    <xf numFmtId="0" fontId="3" fillId="2" borderId="6" xfId="0" applyFont="1" applyFill="1" applyBorder="1" applyAlignment="1">
      <alignment horizontal="center" vertical="center" readingOrder="2"/>
    </xf>
    <xf numFmtId="0" fontId="3" fillId="2" borderId="6" xfId="0" applyFont="1" applyFill="1" applyBorder="1" applyAlignment="1">
      <alignment horizontal="center" vertical="center" wrapText="1" readingOrder="2"/>
    </xf>
    <xf numFmtId="0" fontId="3" fillId="5" borderId="6" xfId="0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6" fillId="5" borderId="6" xfId="0" applyFont="1" applyFill="1" applyBorder="1" applyAlignment="1">
      <alignment horizontal="center" vertical="center" wrapText="1" readingOrder="2"/>
    </xf>
    <xf numFmtId="0" fontId="1" fillId="0" borderId="6" xfId="1" applyFont="1" applyBorder="1" applyAlignment="1">
      <alignment horizontal="right" vertical="center" readingOrder="2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3" fillId="5" borderId="10" xfId="0" applyFont="1" applyFill="1" applyBorder="1" applyAlignment="1">
      <alignment horizontal="center" vertical="center" wrapText="1" readingOrder="2"/>
    </xf>
    <xf numFmtId="0" fontId="3" fillId="5" borderId="3" xfId="0" applyFont="1" applyFill="1" applyBorder="1" applyAlignment="1">
      <alignment horizontal="center" vertical="center" wrapText="1" readingOrder="2"/>
    </xf>
    <xf numFmtId="0" fontId="3" fillId="5" borderId="7" xfId="0" applyFont="1" applyFill="1" applyBorder="1" applyAlignment="1">
      <alignment horizontal="right" vertical="center" readingOrder="2"/>
    </xf>
    <xf numFmtId="0" fontId="3" fillId="5" borderId="12" xfId="0" applyFont="1" applyFill="1" applyBorder="1" applyAlignment="1">
      <alignment horizontal="right" vertical="center" readingOrder="2"/>
    </xf>
    <xf numFmtId="0" fontId="3" fillId="5" borderId="5" xfId="0" applyFont="1" applyFill="1" applyBorder="1" applyAlignment="1">
      <alignment horizontal="right" vertical="center" readingOrder="2"/>
    </xf>
    <xf numFmtId="0" fontId="1" fillId="0" borderId="0" xfId="0" applyFont="1" applyAlignment="1">
      <alignment horizontal="right" vertical="center"/>
    </xf>
    <xf numFmtId="0" fontId="3" fillId="2" borderId="7" xfId="1" applyFont="1" applyFill="1" applyBorder="1" applyAlignment="1">
      <alignment horizontal="center" vertical="center" wrapText="1" readingOrder="2"/>
    </xf>
    <xf numFmtId="0" fontId="7" fillId="0" borderId="0" xfId="0" applyFont="1" applyAlignment="1">
      <alignment horizontal="center"/>
    </xf>
    <xf numFmtId="0" fontId="3" fillId="5" borderId="6" xfId="1" applyFont="1" applyFill="1" applyBorder="1" applyAlignment="1">
      <alignment vertical="center" readingOrder="2"/>
    </xf>
    <xf numFmtId="0" fontId="3" fillId="5" borderId="6" xfId="1" applyFont="1" applyFill="1" applyBorder="1" applyAlignment="1">
      <alignment horizontal="right" vertical="top" readingOrder="2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1" fillId="0" borderId="0" xfId="0" applyFont="1"/>
    <xf numFmtId="0" fontId="3" fillId="5" borderId="12" xfId="0" applyFont="1" applyFill="1" applyBorder="1" applyAlignment="1">
      <alignment vertical="center" readingOrder="2"/>
    </xf>
    <xf numFmtId="0" fontId="3" fillId="5" borderId="12" xfId="0" applyFont="1" applyFill="1" applyBorder="1" applyAlignment="1">
      <alignment horizontal="center" vertical="center" readingOrder="2"/>
    </xf>
    <xf numFmtId="0" fontId="3" fillId="5" borderId="15" xfId="0" applyFont="1" applyFill="1" applyBorder="1" applyAlignment="1">
      <alignment horizontal="center" vertical="center" readingOrder="2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8" fillId="8" borderId="7" xfId="1" applyFont="1" applyFill="1" applyBorder="1" applyAlignment="1">
      <alignment horizontal="center" vertical="center" readingOrder="2"/>
    </xf>
    <xf numFmtId="0" fontId="3" fillId="5" borderId="6" xfId="0" applyFont="1" applyFill="1" applyBorder="1" applyAlignment="1">
      <alignment vertical="center" readingOrder="2"/>
    </xf>
    <xf numFmtId="0" fontId="6" fillId="5" borderId="6" xfId="0" applyFont="1" applyFill="1" applyBorder="1" applyAlignment="1">
      <alignment horizontal="center" vertical="center" readingOrder="2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 vertical="center" readingOrder="2"/>
    </xf>
    <xf numFmtId="0" fontId="5" fillId="4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 readingOrder="2"/>
    </xf>
    <xf numFmtId="0" fontId="8" fillId="2" borderId="6" xfId="0" applyFont="1" applyFill="1" applyBorder="1" applyAlignment="1">
      <alignment horizontal="center" vertical="center" wrapText="1" readingOrder="2"/>
    </xf>
  </cellXfs>
  <cellStyles count="2">
    <cellStyle name="Normal" xfId="0" builtinId="0"/>
    <cellStyle name="Normal 2" xfId="1" xr:uid="{DA968D24-4040-4D77-93C0-DD84BACA46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rightToLeft="1" workbookViewId="0">
      <selection activeCell="H15" sqref="H15"/>
    </sheetView>
  </sheetViews>
  <sheetFormatPr defaultRowHeight="15" x14ac:dyDescent="0.25"/>
  <cols>
    <col min="2" max="2" width="14.5703125" customWidth="1"/>
    <col min="6" max="6" width="15.85546875" customWidth="1"/>
    <col min="7" max="7" width="13.85546875" customWidth="1"/>
    <col min="8" max="8" width="22.5703125" customWidth="1"/>
    <col min="9" max="9" width="37.5703125" customWidth="1"/>
  </cols>
  <sheetData>
    <row r="1" spans="1:9" ht="18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18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9" ht="31.5" x14ac:dyDescent="0.25">
      <c r="A3" s="1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</row>
    <row r="4" spans="1:9" ht="15.75" x14ac:dyDescent="0.25">
      <c r="A4" s="60" t="s">
        <v>11</v>
      </c>
      <c r="B4" s="61" t="s">
        <v>12</v>
      </c>
      <c r="C4" s="5" t="s">
        <v>13</v>
      </c>
      <c r="D4" s="6">
        <v>8</v>
      </c>
      <c r="E4" s="6">
        <v>499</v>
      </c>
      <c r="F4" s="6">
        <v>4658608</v>
      </c>
      <c r="G4" s="6">
        <v>68100</v>
      </c>
      <c r="H4" s="6">
        <v>4726708</v>
      </c>
      <c r="I4" s="7">
        <v>0</v>
      </c>
    </row>
    <row r="5" spans="1:9" ht="15.75" x14ac:dyDescent="0.25">
      <c r="A5" s="60"/>
      <c r="B5" s="61"/>
      <c r="C5" s="5" t="s">
        <v>14</v>
      </c>
      <c r="D5" s="6">
        <v>119</v>
      </c>
      <c r="E5" s="6">
        <v>12178</v>
      </c>
      <c r="F5" s="6">
        <v>137009426</v>
      </c>
      <c r="G5" s="6">
        <v>28126147</v>
      </c>
      <c r="H5" s="6">
        <v>165135573</v>
      </c>
      <c r="I5" s="7">
        <v>50</v>
      </c>
    </row>
    <row r="6" spans="1:9" ht="15.75" x14ac:dyDescent="0.25">
      <c r="A6" s="60"/>
      <c r="B6" s="61"/>
      <c r="C6" s="5" t="s">
        <v>15</v>
      </c>
      <c r="D6" s="6">
        <v>1</v>
      </c>
      <c r="E6" s="6">
        <v>36</v>
      </c>
      <c r="F6" s="6">
        <v>297000</v>
      </c>
      <c r="G6" s="6">
        <v>70376</v>
      </c>
      <c r="H6" s="6">
        <v>367376</v>
      </c>
      <c r="I6" s="7">
        <v>0</v>
      </c>
    </row>
    <row r="7" spans="1:9" ht="15.75" x14ac:dyDescent="0.25">
      <c r="A7" s="62" t="s">
        <v>16</v>
      </c>
      <c r="B7" s="62"/>
      <c r="C7" s="63"/>
      <c r="D7" s="8">
        <v>128</v>
      </c>
      <c r="E7" s="8">
        <v>12713</v>
      </c>
      <c r="F7" s="8">
        <v>141965034</v>
      </c>
      <c r="G7" s="8">
        <v>28264623</v>
      </c>
      <c r="H7" s="8">
        <v>170229657</v>
      </c>
      <c r="I7" s="9">
        <v>50</v>
      </c>
    </row>
    <row r="8" spans="1:9" ht="18" x14ac:dyDescent="0.25">
      <c r="A8" s="57" t="s">
        <v>17</v>
      </c>
      <c r="B8" s="57"/>
      <c r="C8" s="57"/>
      <c r="D8" s="57"/>
      <c r="E8" s="57"/>
      <c r="F8" s="57"/>
      <c r="G8" s="57"/>
      <c r="H8" s="57"/>
      <c r="I8" s="57"/>
    </row>
  </sheetData>
  <mergeCells count="6">
    <mergeCell ref="A8:I8"/>
    <mergeCell ref="A1:I1"/>
    <mergeCell ref="A2:I2"/>
    <mergeCell ref="A4:A6"/>
    <mergeCell ref="B4:B6"/>
    <mergeCell ref="A7:C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9AEA-6D7F-4B3D-BFE9-42518EC85161}">
  <dimension ref="A1:I7"/>
  <sheetViews>
    <sheetView rightToLeft="1" workbookViewId="0">
      <selection activeCell="E12" sqref="E12"/>
    </sheetView>
  </sheetViews>
  <sheetFormatPr defaultRowHeight="15" x14ac:dyDescent="0.25"/>
  <cols>
    <col min="2" max="2" width="15.140625" customWidth="1"/>
    <col min="5" max="5" width="17.42578125" customWidth="1"/>
    <col min="6" max="6" width="13.7109375" customWidth="1"/>
    <col min="7" max="7" width="16.28515625" customWidth="1"/>
    <col min="8" max="8" width="14.28515625" customWidth="1"/>
    <col min="9" max="9" width="25.5703125" customWidth="1"/>
  </cols>
  <sheetData>
    <row r="1" spans="1:9" ht="18" x14ac:dyDescent="0.25">
      <c r="A1" s="105" t="s">
        <v>126</v>
      </c>
      <c r="B1" s="105"/>
      <c r="C1" s="105"/>
      <c r="D1" s="105"/>
      <c r="E1" s="105"/>
      <c r="F1" s="105"/>
      <c r="G1" s="105"/>
      <c r="H1" s="105"/>
      <c r="I1" s="105"/>
    </row>
    <row r="2" spans="1:9" ht="18" x14ac:dyDescent="0.25">
      <c r="A2" s="106" t="s">
        <v>127</v>
      </c>
      <c r="B2" s="106"/>
      <c r="C2" s="106"/>
      <c r="D2" s="106"/>
      <c r="E2" s="106"/>
      <c r="F2" s="106"/>
      <c r="G2" s="106"/>
      <c r="H2" s="106"/>
      <c r="I2" s="106"/>
    </row>
    <row r="3" spans="1:9" ht="47.25" x14ac:dyDescent="0.25">
      <c r="A3" s="51" t="s">
        <v>2</v>
      </c>
      <c r="B3" s="51" t="s">
        <v>3</v>
      </c>
      <c r="C3" s="51" t="s">
        <v>4</v>
      </c>
      <c r="D3" s="32" t="s">
        <v>5</v>
      </c>
      <c r="E3" s="32" t="s">
        <v>6</v>
      </c>
      <c r="F3" s="32" t="s">
        <v>7</v>
      </c>
      <c r="G3" s="32" t="s">
        <v>8</v>
      </c>
      <c r="H3" s="32" t="s">
        <v>9</v>
      </c>
      <c r="I3" s="32" t="s">
        <v>10</v>
      </c>
    </row>
    <row r="4" spans="1:9" ht="15.75" x14ac:dyDescent="0.25">
      <c r="A4" s="90" t="s">
        <v>11</v>
      </c>
      <c r="B4" s="90" t="s">
        <v>12</v>
      </c>
      <c r="C4" s="52" t="s">
        <v>13</v>
      </c>
      <c r="D4" s="22">
        <v>1</v>
      </c>
      <c r="E4" s="22">
        <v>13</v>
      </c>
      <c r="F4" s="22">
        <v>117029</v>
      </c>
      <c r="G4" s="22">
        <v>0</v>
      </c>
      <c r="H4" s="22">
        <v>117029</v>
      </c>
      <c r="I4" s="22">
        <v>0</v>
      </c>
    </row>
    <row r="5" spans="1:9" ht="15.75" x14ac:dyDescent="0.25">
      <c r="A5" s="90"/>
      <c r="B5" s="90"/>
      <c r="C5" s="52" t="s">
        <v>14</v>
      </c>
      <c r="D5" s="22">
        <v>18</v>
      </c>
      <c r="E5" s="22">
        <v>1272</v>
      </c>
      <c r="F5" s="22">
        <v>8491166</v>
      </c>
      <c r="G5" s="22">
        <v>1243173</v>
      </c>
      <c r="H5" s="22">
        <v>9734339</v>
      </c>
      <c r="I5" s="22">
        <v>4</v>
      </c>
    </row>
    <row r="6" spans="1:9" ht="15.75" x14ac:dyDescent="0.25">
      <c r="A6" s="81" t="s">
        <v>16</v>
      </c>
      <c r="B6" s="81"/>
      <c r="C6" s="81"/>
      <c r="D6" s="53">
        <f t="shared" ref="D6:I6" si="0">SUM(D4:D5)</f>
        <v>19</v>
      </c>
      <c r="E6" s="53">
        <f t="shared" si="0"/>
        <v>1285</v>
      </c>
      <c r="F6" s="53">
        <f t="shared" si="0"/>
        <v>8608195</v>
      </c>
      <c r="G6" s="53">
        <f t="shared" si="0"/>
        <v>1243173</v>
      </c>
      <c r="H6" s="53">
        <f t="shared" si="0"/>
        <v>9851368</v>
      </c>
      <c r="I6" s="53">
        <f t="shared" si="0"/>
        <v>4</v>
      </c>
    </row>
    <row r="7" spans="1:9" ht="18" x14ac:dyDescent="0.25">
      <c r="A7" s="104" t="s">
        <v>17</v>
      </c>
      <c r="B7" s="104"/>
      <c r="C7" s="104"/>
      <c r="D7" s="104"/>
      <c r="E7" s="104"/>
      <c r="F7" s="104"/>
      <c r="G7" s="104"/>
      <c r="H7" s="104"/>
      <c r="I7" s="104"/>
    </row>
  </sheetData>
  <mergeCells count="6">
    <mergeCell ref="A7:I7"/>
    <mergeCell ref="A1:I1"/>
    <mergeCell ref="A2:I2"/>
    <mergeCell ref="A4:A5"/>
    <mergeCell ref="B4:B5"/>
    <mergeCell ref="A6:C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2F069-ACC5-4F47-82CB-51386700DB5A}">
  <dimension ref="A1:I17"/>
  <sheetViews>
    <sheetView rightToLeft="1" workbookViewId="0">
      <selection activeCell="C19" sqref="C19"/>
    </sheetView>
  </sheetViews>
  <sheetFormatPr defaultRowHeight="24.95" customHeight="1" x14ac:dyDescent="0.2"/>
  <cols>
    <col min="1" max="1" width="7.85546875" style="10" customWidth="1"/>
    <col min="2" max="2" width="24.7109375" style="10" customWidth="1"/>
    <col min="3" max="3" width="14.85546875" style="10" customWidth="1"/>
    <col min="4" max="5" width="14.140625" style="10" customWidth="1"/>
    <col min="6" max="6" width="15.42578125" style="10" customWidth="1"/>
    <col min="7" max="7" width="14.140625" style="10" customWidth="1"/>
    <col min="8" max="8" width="15.42578125" style="10" customWidth="1"/>
    <col min="9" max="9" width="14.140625" style="10" customWidth="1"/>
    <col min="10" max="10" width="13.5703125" style="10" customWidth="1"/>
    <col min="11" max="16384" width="9.140625" style="10"/>
  </cols>
  <sheetData>
    <row r="1" spans="1:9" ht="18" x14ac:dyDescent="0.2">
      <c r="A1" s="58" t="s">
        <v>128</v>
      </c>
      <c r="B1" s="58"/>
      <c r="C1" s="58"/>
      <c r="D1" s="58"/>
      <c r="E1" s="58"/>
      <c r="F1" s="58"/>
      <c r="G1" s="58"/>
      <c r="H1" s="58"/>
      <c r="I1" s="58"/>
    </row>
    <row r="2" spans="1:9" ht="18" x14ac:dyDescent="0.2">
      <c r="A2" s="59" t="s">
        <v>129</v>
      </c>
      <c r="B2" s="59"/>
      <c r="C2" s="59"/>
      <c r="D2" s="59"/>
      <c r="E2" s="59"/>
      <c r="F2" s="59"/>
      <c r="G2" s="59"/>
      <c r="H2" s="59"/>
      <c r="I2" s="59"/>
    </row>
    <row r="3" spans="1:9" customFormat="1" ht="31.5" x14ac:dyDescent="0.25">
      <c r="A3" s="51" t="s">
        <v>20</v>
      </c>
      <c r="B3" s="51" t="s">
        <v>3</v>
      </c>
      <c r="C3" s="51" t="s">
        <v>4</v>
      </c>
      <c r="D3" s="32" t="s">
        <v>5</v>
      </c>
      <c r="E3" s="32" t="s">
        <v>6</v>
      </c>
      <c r="F3" s="32" t="s">
        <v>21</v>
      </c>
      <c r="G3" s="32" t="s">
        <v>8</v>
      </c>
      <c r="H3" s="32" t="s">
        <v>9</v>
      </c>
      <c r="I3" s="32" t="s">
        <v>22</v>
      </c>
    </row>
    <row r="4" spans="1:9" ht="15.75" x14ac:dyDescent="0.2">
      <c r="A4" s="109" t="s">
        <v>12</v>
      </c>
      <c r="B4" s="110"/>
      <c r="C4" s="110"/>
      <c r="D4" s="110"/>
      <c r="E4" s="110"/>
      <c r="F4" s="110"/>
      <c r="G4" s="110"/>
      <c r="H4" s="110"/>
      <c r="I4" s="111"/>
    </row>
    <row r="5" spans="1:9" ht="15.75" x14ac:dyDescent="0.2">
      <c r="A5" s="64">
        <v>10</v>
      </c>
      <c r="B5" s="86" t="s">
        <v>23</v>
      </c>
      <c r="C5" s="24" t="s">
        <v>14</v>
      </c>
      <c r="D5" s="22">
        <v>9</v>
      </c>
      <c r="E5" s="22">
        <v>565</v>
      </c>
      <c r="F5" s="22">
        <v>3664242</v>
      </c>
      <c r="G5" s="22">
        <v>504596</v>
      </c>
      <c r="H5" s="22">
        <v>4168838</v>
      </c>
      <c r="I5" s="22">
        <v>2</v>
      </c>
    </row>
    <row r="6" spans="1:9" ht="15.75" x14ac:dyDescent="0.2">
      <c r="A6" s="64"/>
      <c r="B6" s="87"/>
      <c r="C6" s="15" t="s">
        <v>24</v>
      </c>
      <c r="D6" s="39">
        <v>9</v>
      </c>
      <c r="E6" s="39">
        <v>565</v>
      </c>
      <c r="F6" s="39">
        <v>3664242</v>
      </c>
      <c r="G6" s="39">
        <v>504596</v>
      </c>
      <c r="H6" s="39">
        <v>4168838</v>
      </c>
      <c r="I6" s="39">
        <v>2</v>
      </c>
    </row>
    <row r="7" spans="1:9" ht="15.75" x14ac:dyDescent="0.2">
      <c r="A7" s="64">
        <v>11</v>
      </c>
      <c r="B7" s="86" t="s">
        <v>25</v>
      </c>
      <c r="C7" s="24" t="s">
        <v>14</v>
      </c>
      <c r="D7" s="22">
        <v>3</v>
      </c>
      <c r="E7" s="22">
        <v>228</v>
      </c>
      <c r="F7" s="22">
        <v>1724020</v>
      </c>
      <c r="G7" s="22">
        <v>390812</v>
      </c>
      <c r="H7" s="22">
        <v>2114832</v>
      </c>
      <c r="I7" s="22">
        <v>0</v>
      </c>
    </row>
    <row r="8" spans="1:9" ht="15.75" x14ac:dyDescent="0.2">
      <c r="A8" s="64"/>
      <c r="B8" s="87"/>
      <c r="C8" s="15" t="s">
        <v>24</v>
      </c>
      <c r="D8" s="39">
        <v>3</v>
      </c>
      <c r="E8" s="39">
        <v>228</v>
      </c>
      <c r="F8" s="39">
        <v>1724020</v>
      </c>
      <c r="G8" s="39">
        <v>390812</v>
      </c>
      <c r="H8" s="39">
        <v>2114832</v>
      </c>
      <c r="I8" s="39">
        <v>0</v>
      </c>
    </row>
    <row r="9" spans="1:9" ht="15.75" x14ac:dyDescent="0.2">
      <c r="A9" s="64">
        <v>18</v>
      </c>
      <c r="B9" s="107" t="s">
        <v>31</v>
      </c>
      <c r="C9" s="13" t="s">
        <v>13</v>
      </c>
      <c r="D9" s="22">
        <v>1</v>
      </c>
      <c r="E9" s="22">
        <v>13</v>
      </c>
      <c r="F9" s="22">
        <v>117029</v>
      </c>
      <c r="G9" s="22">
        <v>0</v>
      </c>
      <c r="H9" s="22">
        <v>117029</v>
      </c>
      <c r="I9" s="22">
        <v>0</v>
      </c>
    </row>
    <row r="10" spans="1:9" ht="15.75" x14ac:dyDescent="0.2">
      <c r="A10" s="64"/>
      <c r="B10" s="108"/>
      <c r="C10" s="15" t="s">
        <v>28</v>
      </c>
      <c r="D10" s="39">
        <v>1</v>
      </c>
      <c r="E10" s="39">
        <v>13</v>
      </c>
      <c r="F10" s="39">
        <v>117029</v>
      </c>
      <c r="G10" s="39">
        <v>0</v>
      </c>
      <c r="H10" s="39">
        <v>117029</v>
      </c>
      <c r="I10" s="39">
        <v>0</v>
      </c>
    </row>
    <row r="11" spans="1:9" ht="15.75" x14ac:dyDescent="0.2">
      <c r="A11" s="64">
        <v>22</v>
      </c>
      <c r="B11" s="107" t="s">
        <v>130</v>
      </c>
      <c r="C11" s="13" t="s">
        <v>14</v>
      </c>
      <c r="D11" s="22">
        <v>1</v>
      </c>
      <c r="E11" s="22">
        <v>120</v>
      </c>
      <c r="F11" s="22">
        <v>784800</v>
      </c>
      <c r="G11" s="22">
        <v>87720</v>
      </c>
      <c r="H11" s="22">
        <v>872520</v>
      </c>
      <c r="I11" s="22">
        <v>0</v>
      </c>
    </row>
    <row r="12" spans="1:9" ht="15.75" x14ac:dyDescent="0.2">
      <c r="A12" s="64"/>
      <c r="B12" s="108"/>
      <c r="C12" s="15" t="s">
        <v>28</v>
      </c>
      <c r="D12" s="39">
        <v>1</v>
      </c>
      <c r="E12" s="39">
        <v>120</v>
      </c>
      <c r="F12" s="39">
        <v>784800</v>
      </c>
      <c r="G12" s="39">
        <v>87720</v>
      </c>
      <c r="H12" s="39">
        <v>872520</v>
      </c>
      <c r="I12" s="39">
        <v>0</v>
      </c>
    </row>
    <row r="13" spans="1:9" ht="15.75" x14ac:dyDescent="0.2">
      <c r="A13" s="64">
        <v>23</v>
      </c>
      <c r="B13" s="107" t="s">
        <v>37</v>
      </c>
      <c r="C13" s="13" t="s">
        <v>14</v>
      </c>
      <c r="D13" s="22">
        <v>2</v>
      </c>
      <c r="E13" s="22">
        <v>62</v>
      </c>
      <c r="F13" s="22">
        <v>284024</v>
      </c>
      <c r="G13" s="22">
        <v>30853</v>
      </c>
      <c r="H13" s="22">
        <v>314877</v>
      </c>
      <c r="I13" s="22">
        <v>0</v>
      </c>
    </row>
    <row r="14" spans="1:9" ht="15.75" x14ac:dyDescent="0.2">
      <c r="A14" s="64"/>
      <c r="B14" s="108"/>
      <c r="C14" s="15" t="s">
        <v>28</v>
      </c>
      <c r="D14" s="39">
        <v>2</v>
      </c>
      <c r="E14" s="39">
        <v>62</v>
      </c>
      <c r="F14" s="39">
        <v>284024</v>
      </c>
      <c r="G14" s="39">
        <v>30853</v>
      </c>
      <c r="H14" s="39">
        <v>314877</v>
      </c>
      <c r="I14" s="39">
        <v>0</v>
      </c>
    </row>
    <row r="15" spans="1:9" ht="15.75" x14ac:dyDescent="0.2">
      <c r="A15" s="64">
        <v>24</v>
      </c>
      <c r="B15" s="64" t="s">
        <v>38</v>
      </c>
      <c r="C15" s="13" t="s">
        <v>14</v>
      </c>
      <c r="D15" s="22">
        <v>3</v>
      </c>
      <c r="E15" s="22">
        <v>297</v>
      </c>
      <c r="F15" s="22">
        <v>2034080</v>
      </c>
      <c r="G15" s="22">
        <v>229192</v>
      </c>
      <c r="H15" s="22">
        <v>2263272</v>
      </c>
      <c r="I15" s="22">
        <v>2</v>
      </c>
    </row>
    <row r="16" spans="1:9" ht="15.75" x14ac:dyDescent="0.2">
      <c r="A16" s="64"/>
      <c r="B16" s="64"/>
      <c r="C16" s="15" t="s">
        <v>28</v>
      </c>
      <c r="D16" s="39">
        <v>3</v>
      </c>
      <c r="E16" s="39">
        <v>297</v>
      </c>
      <c r="F16" s="39">
        <v>2034080</v>
      </c>
      <c r="G16" s="39">
        <v>229192</v>
      </c>
      <c r="H16" s="39">
        <v>2263272</v>
      </c>
      <c r="I16" s="39">
        <v>2</v>
      </c>
    </row>
    <row r="17" spans="1:9" ht="24.75" customHeight="1" x14ac:dyDescent="0.2">
      <c r="A17" s="75" t="s">
        <v>41</v>
      </c>
      <c r="B17" s="75"/>
      <c r="C17" s="75"/>
      <c r="D17" s="15">
        <f t="shared" ref="D17:I17" si="0">D6+D8+D10+D12+D14+D16</f>
        <v>19</v>
      </c>
      <c r="E17" s="15">
        <f t="shared" si="0"/>
        <v>1285</v>
      </c>
      <c r="F17" s="15">
        <f t="shared" si="0"/>
        <v>8608195</v>
      </c>
      <c r="G17" s="15">
        <f t="shared" si="0"/>
        <v>1243173</v>
      </c>
      <c r="H17" s="15">
        <f t="shared" si="0"/>
        <v>9851368</v>
      </c>
      <c r="I17" s="15">
        <f t="shared" si="0"/>
        <v>4</v>
      </c>
    </row>
  </sheetData>
  <mergeCells count="16">
    <mergeCell ref="A7:A8"/>
    <mergeCell ref="B7:B8"/>
    <mergeCell ref="A1:I1"/>
    <mergeCell ref="A2:I2"/>
    <mergeCell ref="A4:I4"/>
    <mergeCell ref="A5:A6"/>
    <mergeCell ref="B5:B6"/>
    <mergeCell ref="A15:A16"/>
    <mergeCell ref="B15:B16"/>
    <mergeCell ref="A17:C17"/>
    <mergeCell ref="A9:A10"/>
    <mergeCell ref="B9:B10"/>
    <mergeCell ref="A11:A12"/>
    <mergeCell ref="B11:B12"/>
    <mergeCell ref="A13:A14"/>
    <mergeCell ref="B13:B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AEA4-1C41-4284-8067-B533C2FB77EB}">
  <dimension ref="A1:I29"/>
  <sheetViews>
    <sheetView rightToLeft="1" workbookViewId="0">
      <selection activeCell="K8" sqref="K8"/>
    </sheetView>
  </sheetViews>
  <sheetFormatPr defaultRowHeight="15" x14ac:dyDescent="0.25"/>
  <cols>
    <col min="2" max="2" width="49.5703125" customWidth="1"/>
    <col min="6" max="6" width="15.5703125" customWidth="1"/>
    <col min="7" max="7" width="17.85546875" customWidth="1"/>
    <col min="8" max="8" width="18.42578125" customWidth="1"/>
  </cols>
  <sheetData>
    <row r="1" spans="1:9" ht="18" x14ac:dyDescent="0.25">
      <c r="A1" s="58" t="s">
        <v>131</v>
      </c>
      <c r="B1" s="58"/>
      <c r="C1" s="58"/>
      <c r="D1" s="58"/>
      <c r="E1" s="58"/>
      <c r="F1" s="58"/>
      <c r="G1" s="58"/>
      <c r="H1" s="58"/>
      <c r="I1" s="58"/>
    </row>
    <row r="2" spans="1:9" ht="18" x14ac:dyDescent="0.25">
      <c r="A2" s="59" t="s">
        <v>132</v>
      </c>
      <c r="B2" s="59"/>
      <c r="C2" s="59"/>
      <c r="D2" s="59"/>
      <c r="E2" s="59"/>
      <c r="F2" s="59"/>
      <c r="G2" s="59"/>
      <c r="H2" s="59"/>
      <c r="I2" s="59"/>
    </row>
    <row r="3" spans="1:9" ht="31.5" x14ac:dyDescent="0.25">
      <c r="A3" s="51" t="s">
        <v>44</v>
      </c>
      <c r="B3" s="51" t="s">
        <v>3</v>
      </c>
      <c r="C3" s="51" t="s">
        <v>4</v>
      </c>
      <c r="D3" s="32" t="s">
        <v>5</v>
      </c>
      <c r="E3" s="32" t="s">
        <v>6</v>
      </c>
      <c r="F3" s="32" t="s">
        <v>7</v>
      </c>
      <c r="G3" s="32" t="s">
        <v>8</v>
      </c>
      <c r="H3" s="32" t="s">
        <v>9</v>
      </c>
      <c r="I3" s="32" t="s">
        <v>45</v>
      </c>
    </row>
    <row r="4" spans="1:9" ht="15.75" x14ac:dyDescent="0.25">
      <c r="A4" s="86">
        <v>1010</v>
      </c>
      <c r="B4" s="64" t="s">
        <v>46</v>
      </c>
      <c r="C4" s="13" t="s">
        <v>14</v>
      </c>
      <c r="D4" s="22">
        <v>1</v>
      </c>
      <c r="E4" s="22">
        <v>67</v>
      </c>
      <c r="F4" s="22">
        <v>334862</v>
      </c>
      <c r="G4" s="22">
        <v>51348</v>
      </c>
      <c r="H4" s="22">
        <v>386210</v>
      </c>
      <c r="I4" s="22">
        <v>0</v>
      </c>
    </row>
    <row r="5" spans="1:9" ht="15.75" x14ac:dyDescent="0.25">
      <c r="A5" s="87"/>
      <c r="B5" s="64"/>
      <c r="C5" s="15" t="s">
        <v>24</v>
      </c>
      <c r="D5" s="39">
        <v>1</v>
      </c>
      <c r="E5" s="39">
        <v>67</v>
      </c>
      <c r="F5" s="39">
        <v>334862</v>
      </c>
      <c r="G5" s="39">
        <v>51348</v>
      </c>
      <c r="H5" s="39">
        <v>386210</v>
      </c>
      <c r="I5" s="39">
        <v>0</v>
      </c>
    </row>
    <row r="6" spans="1:9" ht="15.75" x14ac:dyDescent="0.25">
      <c r="A6" s="64">
        <v>1040</v>
      </c>
      <c r="B6" s="103" t="s">
        <v>48</v>
      </c>
      <c r="C6" s="13" t="s">
        <v>14</v>
      </c>
      <c r="D6" s="22">
        <v>1</v>
      </c>
      <c r="E6" s="22">
        <v>130</v>
      </c>
      <c r="F6" s="22">
        <v>995400</v>
      </c>
      <c r="G6" s="22">
        <v>202120</v>
      </c>
      <c r="H6" s="22">
        <v>1197520</v>
      </c>
      <c r="I6" s="22">
        <v>0</v>
      </c>
    </row>
    <row r="7" spans="1:9" ht="15.75" x14ac:dyDescent="0.25">
      <c r="A7" s="64"/>
      <c r="B7" s="103"/>
      <c r="C7" s="53" t="s">
        <v>28</v>
      </c>
      <c r="D7" s="39">
        <v>1</v>
      </c>
      <c r="E7" s="39">
        <v>130</v>
      </c>
      <c r="F7" s="39">
        <v>995400</v>
      </c>
      <c r="G7" s="39">
        <v>202120</v>
      </c>
      <c r="H7" s="39">
        <v>1197520</v>
      </c>
      <c r="I7" s="39">
        <v>0</v>
      </c>
    </row>
    <row r="8" spans="1:9" ht="15.75" x14ac:dyDescent="0.25">
      <c r="A8" s="86">
        <v>1050</v>
      </c>
      <c r="B8" s="107" t="s">
        <v>49</v>
      </c>
      <c r="C8" s="13" t="s">
        <v>14</v>
      </c>
      <c r="D8" s="22">
        <v>4</v>
      </c>
      <c r="E8" s="22">
        <v>203</v>
      </c>
      <c r="F8" s="22">
        <v>1207300</v>
      </c>
      <c r="G8" s="22">
        <v>133328</v>
      </c>
      <c r="H8" s="22">
        <v>1340628</v>
      </c>
      <c r="I8" s="22">
        <v>1</v>
      </c>
    </row>
    <row r="9" spans="1:9" ht="15.75" x14ac:dyDescent="0.25">
      <c r="A9" s="87"/>
      <c r="B9" s="108"/>
      <c r="C9" s="53" t="s">
        <v>28</v>
      </c>
      <c r="D9" s="39">
        <v>4</v>
      </c>
      <c r="E9" s="39">
        <v>203</v>
      </c>
      <c r="F9" s="39">
        <v>1207300</v>
      </c>
      <c r="G9" s="39">
        <v>133328</v>
      </c>
      <c r="H9" s="39">
        <v>1340628</v>
      </c>
      <c r="I9" s="39">
        <v>1</v>
      </c>
    </row>
    <row r="10" spans="1:9" ht="15.75" x14ac:dyDescent="0.25">
      <c r="A10" s="64">
        <v>1073</v>
      </c>
      <c r="B10" s="95" t="s">
        <v>52</v>
      </c>
      <c r="C10" s="13" t="s">
        <v>14</v>
      </c>
      <c r="D10" s="22">
        <v>1</v>
      </c>
      <c r="E10" s="22">
        <v>35</v>
      </c>
      <c r="F10" s="22">
        <v>252000</v>
      </c>
      <c r="G10" s="22">
        <v>27172</v>
      </c>
      <c r="H10" s="22">
        <v>279172</v>
      </c>
      <c r="I10" s="22">
        <v>1</v>
      </c>
    </row>
    <row r="11" spans="1:9" ht="15.75" x14ac:dyDescent="0.25">
      <c r="A11" s="64"/>
      <c r="B11" s="95"/>
      <c r="C11" s="53" t="s">
        <v>28</v>
      </c>
      <c r="D11" s="39">
        <v>1</v>
      </c>
      <c r="E11" s="39">
        <v>35</v>
      </c>
      <c r="F11" s="39">
        <v>252000</v>
      </c>
      <c r="G11" s="39">
        <v>27172</v>
      </c>
      <c r="H11" s="39">
        <v>279172</v>
      </c>
      <c r="I11" s="39">
        <v>1</v>
      </c>
    </row>
    <row r="12" spans="1:9" ht="15.75" x14ac:dyDescent="0.25">
      <c r="A12" s="64">
        <v>1079</v>
      </c>
      <c r="B12" s="95" t="s">
        <v>53</v>
      </c>
      <c r="C12" s="13" t="s">
        <v>14</v>
      </c>
      <c r="D12" s="22">
        <v>2</v>
      </c>
      <c r="E12" s="22">
        <v>130</v>
      </c>
      <c r="F12" s="22">
        <v>874680</v>
      </c>
      <c r="G12" s="22">
        <v>90628</v>
      </c>
      <c r="H12" s="22">
        <v>965308</v>
      </c>
      <c r="I12" s="22">
        <v>0</v>
      </c>
    </row>
    <row r="13" spans="1:9" ht="15.75" x14ac:dyDescent="0.25">
      <c r="A13" s="64"/>
      <c r="B13" s="95"/>
      <c r="C13" s="53" t="s">
        <v>28</v>
      </c>
      <c r="D13" s="39">
        <v>2</v>
      </c>
      <c r="E13" s="39">
        <v>130</v>
      </c>
      <c r="F13" s="39">
        <v>874680</v>
      </c>
      <c r="G13" s="39">
        <v>90628</v>
      </c>
      <c r="H13" s="39">
        <v>965308</v>
      </c>
      <c r="I13" s="39">
        <v>0</v>
      </c>
    </row>
    <row r="14" spans="1:9" ht="15.75" x14ac:dyDescent="0.25">
      <c r="A14" s="86">
        <v>1104</v>
      </c>
      <c r="B14" s="107" t="s">
        <v>60</v>
      </c>
      <c r="C14" s="13" t="s">
        <v>14</v>
      </c>
      <c r="D14" s="22">
        <v>3</v>
      </c>
      <c r="E14" s="22">
        <v>228</v>
      </c>
      <c r="F14" s="22">
        <v>1724020</v>
      </c>
      <c r="G14" s="22">
        <v>390812</v>
      </c>
      <c r="H14" s="22">
        <v>2114832</v>
      </c>
      <c r="I14" s="22">
        <v>0</v>
      </c>
    </row>
    <row r="15" spans="1:9" ht="15.75" x14ac:dyDescent="0.25">
      <c r="A15" s="87"/>
      <c r="B15" s="108"/>
      <c r="C15" s="53" t="s">
        <v>28</v>
      </c>
      <c r="D15" s="39">
        <v>3</v>
      </c>
      <c r="E15" s="39">
        <v>228</v>
      </c>
      <c r="F15" s="39">
        <v>1724020</v>
      </c>
      <c r="G15" s="39">
        <v>390812</v>
      </c>
      <c r="H15" s="39">
        <v>2114832</v>
      </c>
      <c r="I15" s="39">
        <v>0</v>
      </c>
    </row>
    <row r="16" spans="1:9" ht="18" x14ac:dyDescent="0.25">
      <c r="A16" s="58" t="s">
        <v>131</v>
      </c>
      <c r="B16" s="58"/>
      <c r="C16" s="58"/>
      <c r="D16" s="58"/>
      <c r="E16" s="58"/>
      <c r="F16" s="58"/>
      <c r="G16" s="58"/>
      <c r="H16" s="58"/>
      <c r="I16" s="58"/>
    </row>
    <row r="17" spans="1:9" ht="18" x14ac:dyDescent="0.25">
      <c r="A17" s="59" t="s">
        <v>133</v>
      </c>
      <c r="B17" s="59"/>
      <c r="C17" s="59"/>
      <c r="D17" s="59"/>
      <c r="E17" s="59"/>
      <c r="F17" s="59"/>
      <c r="G17" s="59"/>
      <c r="H17" s="59"/>
      <c r="I17" s="59"/>
    </row>
    <row r="18" spans="1:9" ht="31.5" x14ac:dyDescent="0.25">
      <c r="A18" s="51" t="s">
        <v>44</v>
      </c>
      <c r="B18" s="51" t="s">
        <v>3</v>
      </c>
      <c r="C18" s="51" t="s">
        <v>4</v>
      </c>
      <c r="D18" s="32" t="s">
        <v>5</v>
      </c>
      <c r="E18" s="32" t="s">
        <v>6</v>
      </c>
      <c r="F18" s="32" t="s">
        <v>7</v>
      </c>
      <c r="G18" s="32" t="s">
        <v>8</v>
      </c>
      <c r="H18" s="32" t="s">
        <v>9</v>
      </c>
      <c r="I18" s="32" t="s">
        <v>45</v>
      </c>
    </row>
    <row r="19" spans="1:9" ht="15.75" x14ac:dyDescent="0.25">
      <c r="A19" s="86">
        <v>1811</v>
      </c>
      <c r="B19" s="107" t="s">
        <v>68</v>
      </c>
      <c r="C19" s="13" t="s">
        <v>13</v>
      </c>
      <c r="D19" s="22">
        <v>1</v>
      </c>
      <c r="E19" s="22">
        <v>13</v>
      </c>
      <c r="F19" s="22">
        <v>117029</v>
      </c>
      <c r="G19" s="22">
        <v>0</v>
      </c>
      <c r="H19" s="22">
        <v>117029</v>
      </c>
      <c r="I19" s="22">
        <v>0</v>
      </c>
    </row>
    <row r="20" spans="1:9" ht="15.75" x14ac:dyDescent="0.25">
      <c r="A20" s="87"/>
      <c r="B20" s="108"/>
      <c r="C20" s="53" t="s">
        <v>28</v>
      </c>
      <c r="D20" s="39">
        <v>1</v>
      </c>
      <c r="E20" s="39">
        <v>13</v>
      </c>
      <c r="F20" s="39">
        <v>117029</v>
      </c>
      <c r="G20" s="39">
        <v>0</v>
      </c>
      <c r="H20" s="39">
        <v>117029</v>
      </c>
      <c r="I20" s="39">
        <v>0</v>
      </c>
    </row>
    <row r="21" spans="1:9" ht="15.75" x14ac:dyDescent="0.25">
      <c r="A21" s="86">
        <v>2219</v>
      </c>
      <c r="B21" s="107" t="s">
        <v>73</v>
      </c>
      <c r="C21" s="13" t="s">
        <v>14</v>
      </c>
      <c r="D21" s="22">
        <v>1</v>
      </c>
      <c r="E21" s="22">
        <v>120</v>
      </c>
      <c r="F21" s="22">
        <v>784800</v>
      </c>
      <c r="G21" s="22">
        <v>87720</v>
      </c>
      <c r="H21" s="22">
        <v>872520</v>
      </c>
      <c r="I21" s="22">
        <v>0</v>
      </c>
    </row>
    <row r="22" spans="1:9" ht="15.75" x14ac:dyDescent="0.25">
      <c r="A22" s="87"/>
      <c r="B22" s="108"/>
      <c r="C22" s="53" t="s">
        <v>28</v>
      </c>
      <c r="D22" s="39">
        <v>1</v>
      </c>
      <c r="E22" s="39">
        <v>120</v>
      </c>
      <c r="F22" s="39">
        <v>784800</v>
      </c>
      <c r="G22" s="39">
        <v>87720</v>
      </c>
      <c r="H22" s="39">
        <v>872520</v>
      </c>
      <c r="I22" s="39">
        <v>0</v>
      </c>
    </row>
    <row r="23" spans="1:9" ht="15.75" x14ac:dyDescent="0.25">
      <c r="A23" s="86">
        <v>2395</v>
      </c>
      <c r="B23" s="107" t="s">
        <v>79</v>
      </c>
      <c r="C23" s="13" t="s">
        <v>14</v>
      </c>
      <c r="D23" s="22">
        <v>2</v>
      </c>
      <c r="E23" s="22">
        <v>62</v>
      </c>
      <c r="F23" s="22">
        <v>284024</v>
      </c>
      <c r="G23" s="22">
        <v>30853</v>
      </c>
      <c r="H23" s="22">
        <v>314877</v>
      </c>
      <c r="I23" s="22">
        <v>0</v>
      </c>
    </row>
    <row r="24" spans="1:9" ht="15.75" x14ac:dyDescent="0.25">
      <c r="A24" s="87"/>
      <c r="B24" s="108"/>
      <c r="C24" s="53" t="s">
        <v>28</v>
      </c>
      <c r="D24" s="39">
        <v>2</v>
      </c>
      <c r="E24" s="39">
        <v>62</v>
      </c>
      <c r="F24" s="39">
        <v>284024</v>
      </c>
      <c r="G24" s="39">
        <v>30853</v>
      </c>
      <c r="H24" s="39">
        <v>314877</v>
      </c>
      <c r="I24" s="39">
        <v>0</v>
      </c>
    </row>
    <row r="25" spans="1:9" ht="15.75" x14ac:dyDescent="0.25">
      <c r="A25" s="64">
        <v>2410</v>
      </c>
      <c r="B25" s="95" t="s">
        <v>80</v>
      </c>
      <c r="C25" s="13" t="s">
        <v>14</v>
      </c>
      <c r="D25" s="22">
        <v>1</v>
      </c>
      <c r="E25" s="22">
        <v>61</v>
      </c>
      <c r="F25" s="22">
        <v>391200</v>
      </c>
      <c r="G25" s="22">
        <v>53632</v>
      </c>
      <c r="H25" s="22">
        <v>444832</v>
      </c>
      <c r="I25" s="22">
        <v>0</v>
      </c>
    </row>
    <row r="26" spans="1:9" ht="15.75" x14ac:dyDescent="0.25">
      <c r="A26" s="64"/>
      <c r="B26" s="95"/>
      <c r="C26" s="53" t="s">
        <v>28</v>
      </c>
      <c r="D26" s="39">
        <v>1</v>
      </c>
      <c r="E26" s="39">
        <v>61</v>
      </c>
      <c r="F26" s="39">
        <v>391200</v>
      </c>
      <c r="G26" s="39">
        <v>53632</v>
      </c>
      <c r="H26" s="39">
        <v>444832</v>
      </c>
      <c r="I26" s="39">
        <v>0</v>
      </c>
    </row>
    <row r="27" spans="1:9" ht="15.75" x14ac:dyDescent="0.25">
      <c r="A27" s="86">
        <v>2420</v>
      </c>
      <c r="B27" s="107" t="s">
        <v>134</v>
      </c>
      <c r="C27" s="13" t="s">
        <v>14</v>
      </c>
      <c r="D27" s="22">
        <v>2</v>
      </c>
      <c r="E27" s="22">
        <v>236</v>
      </c>
      <c r="F27" s="22">
        <v>1642880</v>
      </c>
      <c r="G27" s="22">
        <v>175560</v>
      </c>
      <c r="H27" s="22">
        <v>1818440</v>
      </c>
      <c r="I27" s="22">
        <v>2</v>
      </c>
    </row>
    <row r="28" spans="1:9" ht="15.75" x14ac:dyDescent="0.25">
      <c r="A28" s="87"/>
      <c r="B28" s="108"/>
      <c r="C28" s="53" t="s">
        <v>28</v>
      </c>
      <c r="D28" s="39">
        <v>2</v>
      </c>
      <c r="E28" s="39">
        <v>236</v>
      </c>
      <c r="F28" s="39">
        <v>1642880</v>
      </c>
      <c r="G28" s="39">
        <v>175560</v>
      </c>
      <c r="H28" s="39">
        <v>1818440</v>
      </c>
      <c r="I28" s="39">
        <v>2</v>
      </c>
    </row>
    <row r="29" spans="1:9" ht="15.75" x14ac:dyDescent="0.25">
      <c r="A29" s="75" t="s">
        <v>16</v>
      </c>
      <c r="B29" s="75"/>
      <c r="C29" s="75"/>
      <c r="D29" s="28">
        <f t="shared" ref="D29:I29" si="0">D5+D7+D9+D11+D13+D15+D20+D22+D24+D26+D28</f>
        <v>19</v>
      </c>
      <c r="E29" s="28">
        <f t="shared" si="0"/>
        <v>1285</v>
      </c>
      <c r="F29" s="28">
        <f t="shared" si="0"/>
        <v>8608195</v>
      </c>
      <c r="G29" s="28">
        <f t="shared" si="0"/>
        <v>1243173</v>
      </c>
      <c r="H29" s="28">
        <f t="shared" si="0"/>
        <v>9851368</v>
      </c>
      <c r="I29" s="28">
        <f t="shared" si="0"/>
        <v>4</v>
      </c>
    </row>
  </sheetData>
  <mergeCells count="27">
    <mergeCell ref="A27:A28"/>
    <mergeCell ref="B27:B28"/>
    <mergeCell ref="A29:C29"/>
    <mergeCell ref="A21:A22"/>
    <mergeCell ref="B21:B22"/>
    <mergeCell ref="A23:A24"/>
    <mergeCell ref="B23:B24"/>
    <mergeCell ref="A25:A26"/>
    <mergeCell ref="B25:B26"/>
    <mergeCell ref="A14:A15"/>
    <mergeCell ref="B14:B15"/>
    <mergeCell ref="A16:I16"/>
    <mergeCell ref="A17:I17"/>
    <mergeCell ref="A19:A20"/>
    <mergeCell ref="B19:B20"/>
    <mergeCell ref="A8:A9"/>
    <mergeCell ref="B8:B9"/>
    <mergeCell ref="A10:A11"/>
    <mergeCell ref="B10:B11"/>
    <mergeCell ref="A12:A13"/>
    <mergeCell ref="B12:B13"/>
    <mergeCell ref="A1:I1"/>
    <mergeCell ref="A2:I2"/>
    <mergeCell ref="A4:A5"/>
    <mergeCell ref="B4:B5"/>
    <mergeCell ref="A6:A7"/>
    <mergeCell ref="B6:B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DA6B3-7DB1-40E1-B34D-22CAFC93845B}">
  <dimension ref="A1:I6"/>
  <sheetViews>
    <sheetView rightToLeft="1" workbookViewId="0">
      <selection activeCell="H17" sqref="H17"/>
    </sheetView>
  </sheetViews>
  <sheetFormatPr defaultRowHeight="14.25" x14ac:dyDescent="0.2"/>
  <cols>
    <col min="1" max="1" width="9.140625" style="10"/>
    <col min="2" max="2" width="27" style="56" customWidth="1"/>
    <col min="3" max="3" width="9.140625" style="10"/>
    <col min="4" max="4" width="16.85546875" style="10" customWidth="1"/>
    <col min="5" max="5" width="15.85546875" style="10" customWidth="1"/>
    <col min="6" max="7" width="9.140625" style="10"/>
    <col min="8" max="8" width="15.42578125" style="10" customWidth="1"/>
    <col min="9" max="9" width="19" style="10" customWidth="1"/>
    <col min="10" max="16384" width="9.140625" style="10"/>
  </cols>
  <sheetData>
    <row r="1" spans="1:9" ht="18" x14ac:dyDescent="0.2">
      <c r="A1" s="58" t="s">
        <v>135</v>
      </c>
      <c r="B1" s="58"/>
      <c r="C1" s="58"/>
      <c r="D1" s="58"/>
      <c r="E1" s="58"/>
      <c r="F1" s="58"/>
      <c r="G1" s="58"/>
      <c r="H1" s="58"/>
      <c r="I1" s="58"/>
    </row>
    <row r="2" spans="1:9" ht="18" x14ac:dyDescent="0.2">
      <c r="A2" s="112" t="s">
        <v>136</v>
      </c>
      <c r="B2" s="112"/>
      <c r="C2" s="112"/>
      <c r="D2" s="112"/>
      <c r="E2" s="112"/>
      <c r="F2" s="112"/>
      <c r="G2" s="112"/>
      <c r="H2" s="112"/>
      <c r="I2" s="112"/>
    </row>
    <row r="3" spans="1:9" ht="94.5" x14ac:dyDescent="0.2">
      <c r="A3" s="51" t="s">
        <v>2</v>
      </c>
      <c r="B3" s="51" t="s">
        <v>3</v>
      </c>
      <c r="C3" s="51" t="s">
        <v>4</v>
      </c>
      <c r="D3" s="32" t="s">
        <v>89</v>
      </c>
      <c r="E3" s="32" t="s">
        <v>90</v>
      </c>
      <c r="F3" s="32" t="s">
        <v>91</v>
      </c>
      <c r="G3" s="32" t="s">
        <v>92</v>
      </c>
      <c r="H3" s="32" t="s">
        <v>93</v>
      </c>
      <c r="I3" s="33" t="s">
        <v>94</v>
      </c>
    </row>
    <row r="4" spans="1:9" ht="15.75" x14ac:dyDescent="0.2">
      <c r="A4" s="90" t="s">
        <v>11</v>
      </c>
      <c r="B4" s="91" t="s">
        <v>12</v>
      </c>
      <c r="C4" s="45" t="s">
        <v>13</v>
      </c>
      <c r="D4" s="22">
        <v>25210</v>
      </c>
      <c r="E4" s="22">
        <v>25210</v>
      </c>
      <c r="F4" s="22">
        <v>0</v>
      </c>
      <c r="G4" s="22">
        <v>0</v>
      </c>
      <c r="H4" s="22">
        <v>25210</v>
      </c>
      <c r="I4" s="22">
        <v>25210</v>
      </c>
    </row>
    <row r="5" spans="1:9" ht="15.75" x14ac:dyDescent="0.2">
      <c r="A5" s="90"/>
      <c r="B5" s="91"/>
      <c r="C5" s="45" t="s">
        <v>14</v>
      </c>
      <c r="D5" s="22">
        <v>268066886</v>
      </c>
      <c r="E5" s="22">
        <v>269311287</v>
      </c>
      <c r="F5" s="22">
        <v>480</v>
      </c>
      <c r="G5" s="22">
        <v>0</v>
      </c>
      <c r="H5" s="22">
        <v>269311767</v>
      </c>
      <c r="I5" s="22">
        <v>269311767</v>
      </c>
    </row>
    <row r="6" spans="1:9" ht="15.75" x14ac:dyDescent="0.2">
      <c r="A6" s="81" t="s">
        <v>16</v>
      </c>
      <c r="B6" s="81"/>
      <c r="C6" s="81"/>
      <c r="D6" s="53">
        <f t="shared" ref="D6:I6" si="0">SUM(D4:D5)</f>
        <v>268092096</v>
      </c>
      <c r="E6" s="53">
        <f t="shared" si="0"/>
        <v>269336497</v>
      </c>
      <c r="F6" s="53">
        <f t="shared" si="0"/>
        <v>480</v>
      </c>
      <c r="G6" s="53">
        <f t="shared" si="0"/>
        <v>0</v>
      </c>
      <c r="H6" s="53">
        <f t="shared" si="0"/>
        <v>269336977</v>
      </c>
      <c r="I6" s="53">
        <f t="shared" si="0"/>
        <v>269336977</v>
      </c>
    </row>
  </sheetData>
  <mergeCells count="5">
    <mergeCell ref="A1:I1"/>
    <mergeCell ref="A2:I2"/>
    <mergeCell ref="A4:A5"/>
    <mergeCell ref="B4:B5"/>
    <mergeCell ref="A6: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B4B7-D7BD-492E-8634-1829AEEA74E9}">
  <dimension ref="A1:I16"/>
  <sheetViews>
    <sheetView rightToLeft="1" workbookViewId="0">
      <selection activeCell="N10" sqref="N10"/>
    </sheetView>
  </sheetViews>
  <sheetFormatPr defaultRowHeight="15" x14ac:dyDescent="0.25"/>
  <cols>
    <col min="2" max="2" width="32.42578125" customWidth="1"/>
    <col min="4" max="4" width="22.5703125" customWidth="1"/>
    <col min="5" max="5" width="16.85546875" customWidth="1"/>
    <col min="6" max="6" width="14.28515625" customWidth="1"/>
    <col min="7" max="7" width="14" customWidth="1"/>
    <col min="8" max="8" width="22" customWidth="1"/>
    <col min="9" max="9" width="14.28515625" customWidth="1"/>
  </cols>
  <sheetData>
    <row r="1" spans="1:9" ht="18" x14ac:dyDescent="0.25">
      <c r="A1" s="58" t="s">
        <v>137</v>
      </c>
      <c r="B1" s="58"/>
      <c r="C1" s="58"/>
      <c r="D1" s="58"/>
      <c r="E1" s="58"/>
      <c r="F1" s="58"/>
      <c r="G1" s="58"/>
      <c r="H1" s="58"/>
      <c r="I1" s="58"/>
    </row>
    <row r="2" spans="1:9" ht="18" x14ac:dyDescent="0.25">
      <c r="A2" s="112" t="s">
        <v>138</v>
      </c>
      <c r="B2" s="112"/>
      <c r="C2" s="112"/>
      <c r="D2" s="112"/>
      <c r="E2" s="112"/>
      <c r="F2" s="112"/>
      <c r="G2" s="112"/>
      <c r="H2" s="112"/>
      <c r="I2" s="112"/>
    </row>
    <row r="3" spans="1:9" ht="94.5" x14ac:dyDescent="0.25">
      <c r="A3" s="51" t="s">
        <v>20</v>
      </c>
      <c r="B3" s="51" t="s">
        <v>3</v>
      </c>
      <c r="C3" s="32" t="s">
        <v>4</v>
      </c>
      <c r="D3" s="32" t="s">
        <v>89</v>
      </c>
      <c r="E3" s="32" t="s">
        <v>97</v>
      </c>
      <c r="F3" s="33" t="s">
        <v>98</v>
      </c>
      <c r="G3" s="32" t="s">
        <v>92</v>
      </c>
      <c r="H3" s="113" t="s">
        <v>93</v>
      </c>
      <c r="I3" s="33" t="s">
        <v>94</v>
      </c>
    </row>
    <row r="4" spans="1:9" ht="15.75" x14ac:dyDescent="0.25">
      <c r="A4" s="64">
        <v>10</v>
      </c>
      <c r="B4" s="66" t="s">
        <v>23</v>
      </c>
      <c r="C4" s="24" t="s">
        <v>14</v>
      </c>
      <c r="D4" s="22">
        <v>146507215</v>
      </c>
      <c r="E4" s="22">
        <v>147557255</v>
      </c>
      <c r="F4" s="22">
        <v>0</v>
      </c>
      <c r="G4" s="22">
        <v>0</v>
      </c>
      <c r="H4" s="22">
        <v>147557255</v>
      </c>
      <c r="I4" s="22">
        <v>147557255</v>
      </c>
    </row>
    <row r="5" spans="1:9" ht="15.75" x14ac:dyDescent="0.25">
      <c r="A5" s="64"/>
      <c r="B5" s="66"/>
      <c r="C5" s="25" t="s">
        <v>24</v>
      </c>
      <c r="D5" s="39">
        <v>146507215</v>
      </c>
      <c r="E5" s="39">
        <v>147557255</v>
      </c>
      <c r="F5" s="39">
        <v>0</v>
      </c>
      <c r="G5" s="39">
        <v>0</v>
      </c>
      <c r="H5" s="39">
        <v>147557255</v>
      </c>
      <c r="I5" s="39">
        <v>147557255</v>
      </c>
    </row>
    <row r="6" spans="1:9" ht="15.75" x14ac:dyDescent="0.25">
      <c r="A6" s="64">
        <v>11</v>
      </c>
      <c r="B6" s="66" t="s">
        <v>25</v>
      </c>
      <c r="C6" s="24" t="s">
        <v>14</v>
      </c>
      <c r="D6" s="22">
        <v>37928951</v>
      </c>
      <c r="E6" s="22">
        <v>38019152</v>
      </c>
      <c r="F6" s="22">
        <v>480</v>
      </c>
      <c r="G6" s="22">
        <v>0</v>
      </c>
      <c r="H6" s="22">
        <v>38019632</v>
      </c>
      <c r="I6" s="22">
        <v>38019632</v>
      </c>
    </row>
    <row r="7" spans="1:9" ht="15.75" x14ac:dyDescent="0.25">
      <c r="A7" s="64"/>
      <c r="B7" s="66"/>
      <c r="C7" s="25" t="s">
        <v>24</v>
      </c>
      <c r="D7" s="39">
        <v>37928951</v>
      </c>
      <c r="E7" s="39">
        <v>38019152</v>
      </c>
      <c r="F7" s="39">
        <v>480</v>
      </c>
      <c r="G7" s="39">
        <v>0</v>
      </c>
      <c r="H7" s="39">
        <v>38019632</v>
      </c>
      <c r="I7" s="39">
        <v>38019632</v>
      </c>
    </row>
    <row r="8" spans="1:9" ht="15.75" x14ac:dyDescent="0.25">
      <c r="A8" s="64">
        <v>18</v>
      </c>
      <c r="B8" s="65" t="s">
        <v>31</v>
      </c>
      <c r="C8" s="24" t="s">
        <v>13</v>
      </c>
      <c r="D8" s="22">
        <v>25210</v>
      </c>
      <c r="E8" s="22">
        <v>25210</v>
      </c>
      <c r="F8" s="22">
        <v>0</v>
      </c>
      <c r="G8" s="22">
        <v>0</v>
      </c>
      <c r="H8" s="22">
        <v>25210</v>
      </c>
      <c r="I8" s="22">
        <v>25210</v>
      </c>
    </row>
    <row r="9" spans="1:9" ht="15.75" x14ac:dyDescent="0.25">
      <c r="A9" s="64"/>
      <c r="B9" s="65"/>
      <c r="C9" s="25" t="s">
        <v>24</v>
      </c>
      <c r="D9" s="39">
        <v>25210</v>
      </c>
      <c r="E9" s="39">
        <v>25210</v>
      </c>
      <c r="F9" s="39">
        <v>0</v>
      </c>
      <c r="G9" s="39">
        <v>0</v>
      </c>
      <c r="H9" s="39">
        <v>25210</v>
      </c>
      <c r="I9" s="39">
        <v>25210</v>
      </c>
    </row>
    <row r="10" spans="1:9" ht="15.75" x14ac:dyDescent="0.25">
      <c r="A10" s="64">
        <v>22</v>
      </c>
      <c r="B10" s="65" t="s">
        <v>139</v>
      </c>
      <c r="C10" s="24" t="s">
        <v>14</v>
      </c>
      <c r="D10" s="22">
        <v>9000000</v>
      </c>
      <c r="E10" s="22">
        <v>9004800</v>
      </c>
      <c r="F10" s="22">
        <v>0</v>
      </c>
      <c r="G10" s="22">
        <v>0</v>
      </c>
      <c r="H10" s="22">
        <v>9004800</v>
      </c>
      <c r="I10" s="22">
        <v>9004800</v>
      </c>
    </row>
    <row r="11" spans="1:9" ht="15.75" x14ac:dyDescent="0.25">
      <c r="A11" s="64"/>
      <c r="B11" s="65"/>
      <c r="C11" s="25" t="s">
        <v>24</v>
      </c>
      <c r="D11" s="39">
        <v>9000000</v>
      </c>
      <c r="E11" s="39">
        <v>9004800</v>
      </c>
      <c r="F11" s="39">
        <v>0</v>
      </c>
      <c r="G11" s="39">
        <v>0</v>
      </c>
      <c r="H11" s="39">
        <v>9004800</v>
      </c>
      <c r="I11" s="39">
        <v>9004800</v>
      </c>
    </row>
    <row r="12" spans="1:9" ht="15.75" x14ac:dyDescent="0.25">
      <c r="A12" s="64">
        <v>23</v>
      </c>
      <c r="B12" s="65" t="s">
        <v>37</v>
      </c>
      <c r="C12" s="24" t="s">
        <v>14</v>
      </c>
      <c r="D12" s="22">
        <v>3692800</v>
      </c>
      <c r="E12" s="22">
        <v>3692800</v>
      </c>
      <c r="F12" s="22">
        <v>0</v>
      </c>
      <c r="G12" s="22">
        <v>0</v>
      </c>
      <c r="H12" s="22">
        <v>3692800</v>
      </c>
      <c r="I12" s="22">
        <v>3692800</v>
      </c>
    </row>
    <row r="13" spans="1:9" ht="15.75" x14ac:dyDescent="0.25">
      <c r="A13" s="64"/>
      <c r="B13" s="65"/>
      <c r="C13" s="25" t="s">
        <v>24</v>
      </c>
      <c r="D13" s="39">
        <v>3692800</v>
      </c>
      <c r="E13" s="39">
        <v>3692800</v>
      </c>
      <c r="F13" s="39">
        <v>0</v>
      </c>
      <c r="G13" s="39">
        <v>0</v>
      </c>
      <c r="H13" s="39">
        <v>3692800</v>
      </c>
      <c r="I13" s="39">
        <v>3692800</v>
      </c>
    </row>
    <row r="14" spans="1:9" ht="15.75" x14ac:dyDescent="0.25">
      <c r="A14" s="64">
        <v>24</v>
      </c>
      <c r="B14" s="66" t="s">
        <v>38</v>
      </c>
      <c r="C14" s="24" t="s">
        <v>14</v>
      </c>
      <c r="D14" s="22">
        <v>70937920</v>
      </c>
      <c r="E14" s="22">
        <v>71037280</v>
      </c>
      <c r="F14" s="22">
        <v>0</v>
      </c>
      <c r="G14" s="22">
        <v>0</v>
      </c>
      <c r="H14" s="22">
        <v>71037280</v>
      </c>
      <c r="I14" s="22">
        <v>71037280</v>
      </c>
    </row>
    <row r="15" spans="1:9" ht="15.75" x14ac:dyDescent="0.25">
      <c r="A15" s="64"/>
      <c r="B15" s="66"/>
      <c r="C15" s="25" t="s">
        <v>24</v>
      </c>
      <c r="D15" s="39">
        <v>70937920</v>
      </c>
      <c r="E15" s="39">
        <v>71037280</v>
      </c>
      <c r="F15" s="39">
        <v>0</v>
      </c>
      <c r="G15" s="39">
        <v>0</v>
      </c>
      <c r="H15" s="39">
        <v>71037280</v>
      </c>
      <c r="I15" s="39">
        <v>71037280</v>
      </c>
    </row>
    <row r="16" spans="1:9" ht="15.75" x14ac:dyDescent="0.25">
      <c r="A16" s="75" t="s">
        <v>16</v>
      </c>
      <c r="B16" s="75"/>
      <c r="C16" s="75"/>
      <c r="D16" s="40">
        <f t="shared" ref="D16:I16" si="0">D5+D7+D9+D11+D13+D15</f>
        <v>268092096</v>
      </c>
      <c r="E16" s="40">
        <f t="shared" si="0"/>
        <v>269336497</v>
      </c>
      <c r="F16" s="40">
        <f t="shared" si="0"/>
        <v>480</v>
      </c>
      <c r="G16" s="40">
        <f t="shared" si="0"/>
        <v>0</v>
      </c>
      <c r="H16" s="40">
        <f t="shared" si="0"/>
        <v>269336977</v>
      </c>
      <c r="I16" s="40">
        <f t="shared" si="0"/>
        <v>269336977</v>
      </c>
    </row>
  </sheetData>
  <mergeCells count="15">
    <mergeCell ref="A14:A15"/>
    <mergeCell ref="B14:B15"/>
    <mergeCell ref="A16:C16"/>
    <mergeCell ref="A8:A9"/>
    <mergeCell ref="B8:B9"/>
    <mergeCell ref="A10:A11"/>
    <mergeCell ref="B10:B11"/>
    <mergeCell ref="A12:A13"/>
    <mergeCell ref="B12:B13"/>
    <mergeCell ref="A1:I1"/>
    <mergeCell ref="A2:I2"/>
    <mergeCell ref="A4:A5"/>
    <mergeCell ref="B4:B5"/>
    <mergeCell ref="A6:A7"/>
    <mergeCell ref="B6:B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A8730-A4F8-4382-955C-469E6E2F7E8C}">
  <dimension ref="A1:I29"/>
  <sheetViews>
    <sheetView rightToLeft="1" topLeftCell="A23" workbookViewId="0">
      <selection activeCell="E37" sqref="E37"/>
    </sheetView>
  </sheetViews>
  <sheetFormatPr defaultRowHeight="14.25" x14ac:dyDescent="0.2"/>
  <cols>
    <col min="1" max="1" width="8.42578125" style="10" customWidth="1"/>
    <col min="2" max="2" width="24.85546875" style="114" customWidth="1"/>
    <col min="3" max="3" width="12" style="10" customWidth="1"/>
    <col min="4" max="4" width="18.28515625" style="10" customWidth="1"/>
    <col min="5" max="5" width="17.85546875" style="10" customWidth="1"/>
    <col min="6" max="6" width="11.7109375" style="10" customWidth="1"/>
    <col min="7" max="7" width="11.85546875" style="10" customWidth="1"/>
    <col min="8" max="9" width="18.140625" style="10" customWidth="1"/>
    <col min="10" max="16384" width="9.140625" style="10"/>
  </cols>
  <sheetData>
    <row r="1" spans="1:9" ht="18" x14ac:dyDescent="0.2">
      <c r="A1" s="58" t="s">
        <v>140</v>
      </c>
      <c r="B1" s="58"/>
      <c r="C1" s="58"/>
      <c r="D1" s="58"/>
      <c r="E1" s="58"/>
      <c r="F1" s="58"/>
      <c r="G1" s="58"/>
      <c r="H1" s="58"/>
      <c r="I1" s="58"/>
    </row>
    <row r="2" spans="1:9" ht="18" x14ac:dyDescent="0.2">
      <c r="A2" s="112" t="s">
        <v>141</v>
      </c>
      <c r="B2" s="112"/>
      <c r="C2" s="112"/>
      <c r="D2" s="112"/>
      <c r="E2" s="112"/>
      <c r="F2" s="112"/>
      <c r="G2" s="112"/>
      <c r="H2" s="112"/>
      <c r="I2" s="112"/>
    </row>
    <row r="3" spans="1:9" customFormat="1" ht="78.75" x14ac:dyDescent="0.25">
      <c r="A3" s="51" t="s">
        <v>44</v>
      </c>
      <c r="B3" s="51" t="s">
        <v>3</v>
      </c>
      <c r="C3" s="32" t="s">
        <v>4</v>
      </c>
      <c r="D3" s="32" t="s">
        <v>89</v>
      </c>
      <c r="E3" s="32" t="s">
        <v>97</v>
      </c>
      <c r="F3" s="32" t="s">
        <v>103</v>
      </c>
      <c r="G3" s="32" t="s">
        <v>104</v>
      </c>
      <c r="H3" s="32" t="s">
        <v>93</v>
      </c>
      <c r="I3" s="32" t="s">
        <v>105</v>
      </c>
    </row>
    <row r="4" spans="1:9" ht="15.75" x14ac:dyDescent="0.2">
      <c r="A4" s="64">
        <v>1010</v>
      </c>
      <c r="B4" s="95" t="s">
        <v>46</v>
      </c>
      <c r="C4" s="13" t="s">
        <v>14</v>
      </c>
      <c r="D4" s="22">
        <v>62662800</v>
      </c>
      <c r="E4" s="22">
        <v>62943200</v>
      </c>
      <c r="F4" s="22">
        <v>0</v>
      </c>
      <c r="G4" s="22">
        <v>0</v>
      </c>
      <c r="H4" s="22">
        <v>62943200</v>
      </c>
      <c r="I4" s="22">
        <v>62943200</v>
      </c>
    </row>
    <row r="5" spans="1:9" ht="15.75" x14ac:dyDescent="0.2">
      <c r="A5" s="64"/>
      <c r="B5" s="95"/>
      <c r="C5" s="15" t="s">
        <v>24</v>
      </c>
      <c r="D5" s="39">
        <v>62662800</v>
      </c>
      <c r="E5" s="39">
        <v>62943200</v>
      </c>
      <c r="F5" s="39">
        <v>0</v>
      </c>
      <c r="G5" s="39">
        <v>0</v>
      </c>
      <c r="H5" s="39">
        <v>62943200</v>
      </c>
      <c r="I5" s="39">
        <v>62943200</v>
      </c>
    </row>
    <row r="6" spans="1:9" ht="15.75" x14ac:dyDescent="0.2">
      <c r="A6" s="64">
        <v>1040</v>
      </c>
      <c r="B6" s="103" t="s">
        <v>48</v>
      </c>
      <c r="C6" s="13" t="s">
        <v>14</v>
      </c>
      <c r="D6" s="22">
        <v>63427500</v>
      </c>
      <c r="E6" s="22">
        <v>64244435</v>
      </c>
      <c r="F6" s="22">
        <v>0</v>
      </c>
      <c r="G6" s="22">
        <v>0</v>
      </c>
      <c r="H6" s="22">
        <v>64244435</v>
      </c>
      <c r="I6" s="22">
        <v>64244435</v>
      </c>
    </row>
    <row r="7" spans="1:9" ht="15.75" x14ac:dyDescent="0.2">
      <c r="A7" s="64"/>
      <c r="B7" s="103"/>
      <c r="C7" s="15" t="s">
        <v>24</v>
      </c>
      <c r="D7" s="39">
        <v>63427500</v>
      </c>
      <c r="E7" s="39">
        <v>64244435</v>
      </c>
      <c r="F7" s="39">
        <v>0</v>
      </c>
      <c r="G7" s="39">
        <v>0</v>
      </c>
      <c r="H7" s="39">
        <v>64244435</v>
      </c>
      <c r="I7" s="39">
        <v>64244435</v>
      </c>
    </row>
    <row r="8" spans="1:9" ht="15.75" x14ac:dyDescent="0.2">
      <c r="A8" s="64">
        <v>1050</v>
      </c>
      <c r="B8" s="95" t="s">
        <v>49</v>
      </c>
      <c r="C8" s="13" t="s">
        <v>14</v>
      </c>
      <c r="D8" s="22">
        <v>15996415</v>
      </c>
      <c r="E8" s="22">
        <v>15934415</v>
      </c>
      <c r="F8" s="22">
        <v>0</v>
      </c>
      <c r="G8" s="22">
        <v>0</v>
      </c>
      <c r="H8" s="22">
        <v>15934415</v>
      </c>
      <c r="I8" s="22">
        <v>15934415</v>
      </c>
    </row>
    <row r="9" spans="1:9" ht="15.75" x14ac:dyDescent="0.2">
      <c r="A9" s="64"/>
      <c r="B9" s="95"/>
      <c r="C9" s="15" t="s">
        <v>24</v>
      </c>
      <c r="D9" s="39">
        <v>15996415</v>
      </c>
      <c r="E9" s="39">
        <v>15934415</v>
      </c>
      <c r="F9" s="39">
        <v>0</v>
      </c>
      <c r="G9" s="39">
        <v>0</v>
      </c>
      <c r="H9" s="39">
        <v>15934415</v>
      </c>
      <c r="I9" s="39">
        <v>15934415</v>
      </c>
    </row>
    <row r="10" spans="1:9" ht="15.75" x14ac:dyDescent="0.2">
      <c r="A10" s="64">
        <v>1073</v>
      </c>
      <c r="B10" s="95" t="s">
        <v>52</v>
      </c>
      <c r="C10" s="13" t="s">
        <v>14</v>
      </c>
      <c r="D10" s="22">
        <v>920500</v>
      </c>
      <c r="E10" s="22">
        <v>926700</v>
      </c>
      <c r="F10" s="22">
        <v>0</v>
      </c>
      <c r="G10" s="22">
        <v>0</v>
      </c>
      <c r="H10" s="22">
        <v>926700</v>
      </c>
      <c r="I10" s="22">
        <v>926700</v>
      </c>
    </row>
    <row r="11" spans="1:9" ht="15.75" x14ac:dyDescent="0.2">
      <c r="A11" s="64"/>
      <c r="B11" s="95"/>
      <c r="C11" s="15" t="s">
        <v>24</v>
      </c>
      <c r="D11" s="39">
        <v>920500</v>
      </c>
      <c r="E11" s="39">
        <v>926700</v>
      </c>
      <c r="F11" s="39">
        <v>0</v>
      </c>
      <c r="G11" s="39">
        <v>0</v>
      </c>
      <c r="H11" s="39">
        <v>926700</v>
      </c>
      <c r="I11" s="39">
        <v>926700</v>
      </c>
    </row>
    <row r="12" spans="1:9" ht="15.75" x14ac:dyDescent="0.2">
      <c r="A12" s="64">
        <v>1079</v>
      </c>
      <c r="B12" s="95" t="s">
        <v>53</v>
      </c>
      <c r="C12" s="13" t="s">
        <v>14</v>
      </c>
      <c r="D12" s="22">
        <v>3500000</v>
      </c>
      <c r="E12" s="22">
        <v>3508505</v>
      </c>
      <c r="F12" s="22">
        <v>0</v>
      </c>
      <c r="G12" s="22">
        <v>0</v>
      </c>
      <c r="H12" s="22">
        <v>3508505</v>
      </c>
      <c r="I12" s="22">
        <v>3508505</v>
      </c>
    </row>
    <row r="13" spans="1:9" ht="15.75" x14ac:dyDescent="0.2">
      <c r="A13" s="64"/>
      <c r="B13" s="95"/>
      <c r="C13" s="15" t="s">
        <v>24</v>
      </c>
      <c r="D13" s="39">
        <v>3500000</v>
      </c>
      <c r="E13" s="39">
        <v>3508505</v>
      </c>
      <c r="F13" s="39">
        <v>0</v>
      </c>
      <c r="G13" s="39">
        <v>0</v>
      </c>
      <c r="H13" s="39">
        <v>3508505</v>
      </c>
      <c r="I13" s="39">
        <v>3508505</v>
      </c>
    </row>
    <row r="14" spans="1:9" ht="15.75" x14ac:dyDescent="0.2">
      <c r="A14" s="64">
        <v>1104</v>
      </c>
      <c r="B14" s="95" t="s">
        <v>60</v>
      </c>
      <c r="C14" s="13" t="s">
        <v>14</v>
      </c>
      <c r="D14" s="22">
        <v>37928951</v>
      </c>
      <c r="E14" s="22">
        <v>38019152</v>
      </c>
      <c r="F14" s="22">
        <v>480</v>
      </c>
      <c r="G14" s="22">
        <v>0</v>
      </c>
      <c r="H14" s="22">
        <v>38019632</v>
      </c>
      <c r="I14" s="22">
        <v>38019632</v>
      </c>
    </row>
    <row r="15" spans="1:9" ht="15.75" x14ac:dyDescent="0.2">
      <c r="A15" s="64"/>
      <c r="B15" s="95"/>
      <c r="C15" s="15" t="s">
        <v>24</v>
      </c>
      <c r="D15" s="39">
        <v>37928951</v>
      </c>
      <c r="E15" s="39">
        <v>38019152</v>
      </c>
      <c r="F15" s="39">
        <v>480</v>
      </c>
      <c r="G15" s="39">
        <v>0</v>
      </c>
      <c r="H15" s="39">
        <v>38019632</v>
      </c>
      <c r="I15" s="39">
        <v>38019632</v>
      </c>
    </row>
    <row r="16" spans="1:9" ht="18" x14ac:dyDescent="0.2">
      <c r="A16" s="70" t="s">
        <v>142</v>
      </c>
      <c r="B16" s="70"/>
      <c r="C16" s="70"/>
      <c r="D16" s="70"/>
      <c r="E16" s="70"/>
      <c r="F16" s="70"/>
      <c r="G16" s="70"/>
      <c r="H16" s="70"/>
      <c r="I16" s="70"/>
    </row>
    <row r="17" spans="1:9" ht="18" x14ac:dyDescent="0.2">
      <c r="A17" s="59" t="s">
        <v>143</v>
      </c>
      <c r="B17" s="59"/>
      <c r="C17" s="59"/>
      <c r="D17" s="59"/>
      <c r="E17" s="59"/>
      <c r="F17" s="59"/>
      <c r="G17" s="59"/>
      <c r="H17" s="59"/>
      <c r="I17" s="59"/>
    </row>
    <row r="18" spans="1:9" customFormat="1" ht="78.75" x14ac:dyDescent="0.25">
      <c r="A18" s="51" t="s">
        <v>44</v>
      </c>
      <c r="B18" s="51" t="s">
        <v>3</v>
      </c>
      <c r="C18" s="32" t="s">
        <v>4</v>
      </c>
      <c r="D18" s="32" t="s">
        <v>89</v>
      </c>
      <c r="E18" s="32" t="s">
        <v>97</v>
      </c>
      <c r="F18" s="32" t="s">
        <v>103</v>
      </c>
      <c r="G18" s="32" t="s">
        <v>104</v>
      </c>
      <c r="H18" s="32" t="s">
        <v>93</v>
      </c>
      <c r="I18" s="32" t="s">
        <v>105</v>
      </c>
    </row>
    <row r="19" spans="1:9" ht="15.75" x14ac:dyDescent="0.2">
      <c r="A19" s="64">
        <v>1811</v>
      </c>
      <c r="B19" s="95" t="s">
        <v>68</v>
      </c>
      <c r="C19" s="13" t="s">
        <v>13</v>
      </c>
      <c r="D19" s="22">
        <v>25210</v>
      </c>
      <c r="E19" s="22">
        <v>25210</v>
      </c>
      <c r="F19" s="22">
        <v>0</v>
      </c>
      <c r="G19" s="22">
        <v>0</v>
      </c>
      <c r="H19" s="22">
        <v>25210</v>
      </c>
      <c r="I19" s="22">
        <v>25210</v>
      </c>
    </row>
    <row r="20" spans="1:9" ht="15.75" x14ac:dyDescent="0.2">
      <c r="A20" s="64"/>
      <c r="B20" s="95"/>
      <c r="C20" s="15" t="s">
        <v>24</v>
      </c>
      <c r="D20" s="39">
        <v>25210</v>
      </c>
      <c r="E20" s="39">
        <v>25210</v>
      </c>
      <c r="F20" s="39">
        <v>0</v>
      </c>
      <c r="G20" s="39">
        <v>0</v>
      </c>
      <c r="H20" s="39">
        <v>25210</v>
      </c>
      <c r="I20" s="39">
        <v>25210</v>
      </c>
    </row>
    <row r="21" spans="1:9" ht="15.75" x14ac:dyDescent="0.2">
      <c r="A21" s="64">
        <v>2219</v>
      </c>
      <c r="B21" s="95" t="s">
        <v>73</v>
      </c>
      <c r="C21" s="13" t="s">
        <v>14</v>
      </c>
      <c r="D21" s="22">
        <v>9000000</v>
      </c>
      <c r="E21" s="22">
        <v>9004800</v>
      </c>
      <c r="F21" s="22">
        <v>0</v>
      </c>
      <c r="G21" s="22">
        <v>0</v>
      </c>
      <c r="H21" s="22">
        <v>9004800</v>
      </c>
      <c r="I21" s="22">
        <v>9004800</v>
      </c>
    </row>
    <row r="22" spans="1:9" ht="15.75" x14ac:dyDescent="0.2">
      <c r="A22" s="64"/>
      <c r="B22" s="95"/>
      <c r="C22" s="15" t="s">
        <v>24</v>
      </c>
      <c r="D22" s="39">
        <v>9000000</v>
      </c>
      <c r="E22" s="39">
        <v>9004800</v>
      </c>
      <c r="F22" s="39">
        <v>0</v>
      </c>
      <c r="G22" s="39">
        <v>0</v>
      </c>
      <c r="H22" s="39">
        <v>9004800</v>
      </c>
      <c r="I22" s="39">
        <v>9004800</v>
      </c>
    </row>
    <row r="23" spans="1:9" ht="15.75" x14ac:dyDescent="0.2">
      <c r="A23" s="64">
        <v>2395</v>
      </c>
      <c r="B23" s="95" t="s">
        <v>79</v>
      </c>
      <c r="C23" s="43" t="s">
        <v>14</v>
      </c>
      <c r="D23" s="22">
        <v>3692800</v>
      </c>
      <c r="E23" s="22">
        <v>3692800</v>
      </c>
      <c r="F23" s="22">
        <v>0</v>
      </c>
      <c r="G23" s="22">
        <v>0</v>
      </c>
      <c r="H23" s="22">
        <v>3692800</v>
      </c>
      <c r="I23" s="22">
        <v>3692800</v>
      </c>
    </row>
    <row r="24" spans="1:9" ht="15.75" x14ac:dyDescent="0.2">
      <c r="A24" s="64"/>
      <c r="B24" s="95"/>
      <c r="C24" s="15" t="s">
        <v>24</v>
      </c>
      <c r="D24" s="39">
        <v>3692800</v>
      </c>
      <c r="E24" s="39">
        <v>3692800</v>
      </c>
      <c r="F24" s="39">
        <v>0</v>
      </c>
      <c r="G24" s="39">
        <v>0</v>
      </c>
      <c r="H24" s="39">
        <v>3692800</v>
      </c>
      <c r="I24" s="39">
        <v>3692800</v>
      </c>
    </row>
    <row r="25" spans="1:9" ht="15.75" x14ac:dyDescent="0.2">
      <c r="A25" s="64">
        <v>2410</v>
      </c>
      <c r="B25" s="95" t="s">
        <v>80</v>
      </c>
      <c r="C25" s="13" t="s">
        <v>14</v>
      </c>
      <c r="D25" s="22">
        <v>17077920</v>
      </c>
      <c r="E25" s="22">
        <v>17077920</v>
      </c>
      <c r="F25" s="22">
        <v>0</v>
      </c>
      <c r="G25" s="22">
        <v>0</v>
      </c>
      <c r="H25" s="22">
        <v>17077920</v>
      </c>
      <c r="I25" s="22">
        <v>17077920</v>
      </c>
    </row>
    <row r="26" spans="1:9" ht="15.75" x14ac:dyDescent="0.2">
      <c r="A26" s="64"/>
      <c r="B26" s="95"/>
      <c r="C26" s="15" t="s">
        <v>24</v>
      </c>
      <c r="D26" s="39">
        <v>17077920</v>
      </c>
      <c r="E26" s="39">
        <v>17077920</v>
      </c>
      <c r="F26" s="39">
        <v>0</v>
      </c>
      <c r="G26" s="39">
        <v>0</v>
      </c>
      <c r="H26" s="39">
        <v>17077920</v>
      </c>
      <c r="I26" s="39">
        <v>17077920</v>
      </c>
    </row>
    <row r="27" spans="1:9" ht="15.75" x14ac:dyDescent="0.2">
      <c r="A27" s="64">
        <v>2420</v>
      </c>
      <c r="B27" s="95" t="s">
        <v>134</v>
      </c>
      <c r="C27" s="13" t="s">
        <v>14</v>
      </c>
      <c r="D27" s="22">
        <v>53860000</v>
      </c>
      <c r="E27" s="22">
        <v>53959360</v>
      </c>
      <c r="F27" s="22">
        <v>0</v>
      </c>
      <c r="G27" s="22">
        <v>0</v>
      </c>
      <c r="H27" s="22">
        <v>53959360</v>
      </c>
      <c r="I27" s="22">
        <v>53959360</v>
      </c>
    </row>
    <row r="28" spans="1:9" ht="15.75" x14ac:dyDescent="0.2">
      <c r="A28" s="64"/>
      <c r="B28" s="95"/>
      <c r="C28" s="15" t="s">
        <v>24</v>
      </c>
      <c r="D28" s="39">
        <v>53860000</v>
      </c>
      <c r="E28" s="39">
        <v>53959360</v>
      </c>
      <c r="F28" s="39">
        <v>0</v>
      </c>
      <c r="G28" s="39">
        <v>0</v>
      </c>
      <c r="H28" s="39">
        <v>53959360</v>
      </c>
      <c r="I28" s="39">
        <v>53959360</v>
      </c>
    </row>
    <row r="29" spans="1:9" ht="15.75" x14ac:dyDescent="0.2">
      <c r="A29" s="75" t="s">
        <v>16</v>
      </c>
      <c r="B29" s="75"/>
      <c r="C29" s="75"/>
      <c r="D29" s="15">
        <f t="shared" ref="D29:I29" si="0">D5+D7+D9+D11+D13+D15+D20+D22+D24+D26+D28</f>
        <v>268092096</v>
      </c>
      <c r="E29" s="15">
        <f t="shared" si="0"/>
        <v>269336497</v>
      </c>
      <c r="F29" s="15">
        <f t="shared" si="0"/>
        <v>480</v>
      </c>
      <c r="G29" s="15">
        <f t="shared" si="0"/>
        <v>0</v>
      </c>
      <c r="H29" s="15">
        <f t="shared" si="0"/>
        <v>269336977</v>
      </c>
      <c r="I29" s="15">
        <f t="shared" si="0"/>
        <v>269336977</v>
      </c>
    </row>
  </sheetData>
  <mergeCells count="27">
    <mergeCell ref="A27:A28"/>
    <mergeCell ref="B27:B28"/>
    <mergeCell ref="A29:C29"/>
    <mergeCell ref="A21:A22"/>
    <mergeCell ref="B21:B22"/>
    <mergeCell ref="A23:A24"/>
    <mergeCell ref="B23:B24"/>
    <mergeCell ref="A25:A26"/>
    <mergeCell ref="B25:B26"/>
    <mergeCell ref="A14:A15"/>
    <mergeCell ref="B14:B15"/>
    <mergeCell ref="A16:I16"/>
    <mergeCell ref="A17:I17"/>
    <mergeCell ref="A19:A20"/>
    <mergeCell ref="B19:B20"/>
    <mergeCell ref="A8:A9"/>
    <mergeCell ref="B8:B9"/>
    <mergeCell ref="A10:A11"/>
    <mergeCell ref="B10:B11"/>
    <mergeCell ref="A12:A13"/>
    <mergeCell ref="B12:B13"/>
    <mergeCell ref="A1:I1"/>
    <mergeCell ref="A2:I2"/>
    <mergeCell ref="A4:A5"/>
    <mergeCell ref="B4:B5"/>
    <mergeCell ref="A6:A7"/>
    <mergeCell ref="B6:B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F8A1C-061B-4F68-A053-21D6AA6DA993}">
  <dimension ref="A1:H6"/>
  <sheetViews>
    <sheetView rightToLeft="1" workbookViewId="0">
      <selection activeCell="H13" sqref="H13"/>
    </sheetView>
  </sheetViews>
  <sheetFormatPr defaultRowHeight="15" x14ac:dyDescent="0.25"/>
  <cols>
    <col min="2" max="2" width="29.28515625" customWidth="1"/>
    <col min="4" max="4" width="14.5703125" customWidth="1"/>
    <col min="5" max="5" width="15.85546875" customWidth="1"/>
    <col min="6" max="6" width="18.7109375" customWidth="1"/>
    <col min="7" max="7" width="12.42578125" customWidth="1"/>
    <col min="8" max="8" width="17.42578125" customWidth="1"/>
  </cols>
  <sheetData>
    <row r="1" spans="1:8" ht="18" x14ac:dyDescent="0.25">
      <c r="A1" s="58" t="s">
        <v>144</v>
      </c>
      <c r="B1" s="58"/>
      <c r="C1" s="58"/>
      <c r="D1" s="58"/>
      <c r="E1" s="58"/>
      <c r="F1" s="58"/>
      <c r="G1" s="58"/>
      <c r="H1" s="58"/>
    </row>
    <row r="2" spans="1:8" ht="18" x14ac:dyDescent="0.25">
      <c r="A2" s="59" t="s">
        <v>145</v>
      </c>
      <c r="B2" s="59"/>
      <c r="C2" s="59"/>
      <c r="D2" s="59"/>
      <c r="E2" s="59"/>
      <c r="F2" s="59"/>
      <c r="G2" s="59"/>
      <c r="H2" s="59"/>
    </row>
    <row r="3" spans="1:8" ht="63" x14ac:dyDescent="0.25">
      <c r="A3" s="51" t="s">
        <v>2</v>
      </c>
      <c r="B3" s="51" t="s">
        <v>3</v>
      </c>
      <c r="C3" s="51" t="s">
        <v>4</v>
      </c>
      <c r="D3" s="32" t="s">
        <v>110</v>
      </c>
      <c r="E3" s="32" t="s">
        <v>111</v>
      </c>
      <c r="F3" s="32" t="s">
        <v>112</v>
      </c>
      <c r="G3" s="32" t="s">
        <v>113</v>
      </c>
      <c r="H3" s="32" t="s">
        <v>114</v>
      </c>
    </row>
    <row r="4" spans="1:8" ht="15.75" x14ac:dyDescent="0.25">
      <c r="A4" s="90" t="s">
        <v>11</v>
      </c>
      <c r="B4" s="115" t="s">
        <v>12</v>
      </c>
      <c r="C4" s="116" t="s">
        <v>13</v>
      </c>
      <c r="D4" s="22">
        <v>14757</v>
      </c>
      <c r="E4" s="22">
        <v>36</v>
      </c>
      <c r="F4" s="22">
        <v>4000</v>
      </c>
      <c r="G4" s="22">
        <v>750</v>
      </c>
      <c r="H4" s="22">
        <v>19543</v>
      </c>
    </row>
    <row r="5" spans="1:8" ht="15.75" x14ac:dyDescent="0.25">
      <c r="A5" s="90"/>
      <c r="B5" s="115"/>
      <c r="C5" s="116" t="s">
        <v>14</v>
      </c>
      <c r="D5" s="22">
        <v>147187011</v>
      </c>
      <c r="E5" s="22">
        <v>37872551</v>
      </c>
      <c r="F5" s="22">
        <v>7301997</v>
      </c>
      <c r="G5" s="22">
        <v>2429923</v>
      </c>
      <c r="H5" s="22">
        <v>194791482</v>
      </c>
    </row>
    <row r="6" spans="1:8" ht="15.75" x14ac:dyDescent="0.25">
      <c r="A6" s="81" t="s">
        <v>115</v>
      </c>
      <c r="B6" s="81"/>
      <c r="C6" s="81"/>
      <c r="D6" s="46">
        <f>SUM(D4:D5)</f>
        <v>147201768</v>
      </c>
      <c r="E6" s="46">
        <f>SUM(E4:E5)</f>
        <v>37872587</v>
      </c>
      <c r="F6" s="46">
        <f>SUM(F4:F5)</f>
        <v>7305997</v>
      </c>
      <c r="G6" s="46">
        <f>SUM(G4:G5)</f>
        <v>2430673</v>
      </c>
      <c r="H6" s="46">
        <f>SUM(H4:H5)</f>
        <v>194811025</v>
      </c>
    </row>
  </sheetData>
  <mergeCells count="5">
    <mergeCell ref="A1:H1"/>
    <mergeCell ref="A2:H2"/>
    <mergeCell ref="A4:A5"/>
    <mergeCell ref="B4:B5"/>
    <mergeCell ref="A6:C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D8C0-8A36-4985-A19B-AC29D7BDD9FB}">
  <dimension ref="A1:H16"/>
  <sheetViews>
    <sheetView rightToLeft="1" workbookViewId="0">
      <selection activeCell="G18" sqref="G18"/>
    </sheetView>
  </sheetViews>
  <sheetFormatPr defaultRowHeight="24.95" customHeight="1" x14ac:dyDescent="0.2"/>
  <cols>
    <col min="1" max="1" width="9.140625" style="10"/>
    <col min="2" max="2" width="23.85546875" style="114" customWidth="1"/>
    <col min="3" max="3" width="18.42578125" style="10" customWidth="1"/>
    <col min="4" max="4" width="18.140625" style="10" customWidth="1"/>
    <col min="5" max="5" width="16.7109375" style="10" customWidth="1"/>
    <col min="6" max="6" width="16.85546875" style="10" customWidth="1"/>
    <col min="7" max="7" width="15" style="10" customWidth="1"/>
    <col min="8" max="8" width="17.5703125" style="10" customWidth="1"/>
    <col min="9" max="16384" width="9.140625" style="10"/>
  </cols>
  <sheetData>
    <row r="1" spans="1:8" ht="18" x14ac:dyDescent="0.2">
      <c r="A1" s="58" t="s">
        <v>146</v>
      </c>
      <c r="B1" s="58"/>
      <c r="C1" s="58"/>
      <c r="D1" s="58"/>
      <c r="E1" s="58"/>
      <c r="F1" s="58"/>
      <c r="G1" s="58"/>
      <c r="H1" s="58"/>
    </row>
    <row r="2" spans="1:8" ht="18" x14ac:dyDescent="0.2">
      <c r="A2" s="59" t="s">
        <v>147</v>
      </c>
      <c r="B2" s="59"/>
      <c r="C2" s="59"/>
      <c r="D2" s="59"/>
      <c r="E2" s="59"/>
      <c r="F2" s="59"/>
      <c r="G2" s="59"/>
      <c r="H2" s="59"/>
    </row>
    <row r="3" spans="1:8" ht="31.5" x14ac:dyDescent="0.2">
      <c r="A3" s="51" t="s">
        <v>2</v>
      </c>
      <c r="B3" s="51" t="s">
        <v>3</v>
      </c>
      <c r="C3" s="51" t="s">
        <v>4</v>
      </c>
      <c r="D3" s="32" t="s">
        <v>110</v>
      </c>
      <c r="E3" s="32" t="s">
        <v>111</v>
      </c>
      <c r="F3" s="32" t="s">
        <v>112</v>
      </c>
      <c r="G3" s="32" t="s">
        <v>113</v>
      </c>
      <c r="H3" s="32" t="s">
        <v>114</v>
      </c>
    </row>
    <row r="4" spans="1:8" s="49" customFormat="1" ht="15.75" x14ac:dyDescent="0.25">
      <c r="A4" s="95">
        <v>10</v>
      </c>
      <c r="B4" s="65" t="s">
        <v>23</v>
      </c>
      <c r="C4" s="24" t="s">
        <v>14</v>
      </c>
      <c r="D4" s="22">
        <v>89821395</v>
      </c>
      <c r="E4" s="22">
        <v>17593735</v>
      </c>
      <c r="F4" s="22">
        <v>3182011</v>
      </c>
      <c r="G4" s="22">
        <v>1244400</v>
      </c>
      <c r="H4" s="22">
        <v>111841541</v>
      </c>
    </row>
    <row r="5" spans="1:8" s="49" customFormat="1" ht="15.75" x14ac:dyDescent="0.25">
      <c r="A5" s="95"/>
      <c r="B5" s="65"/>
      <c r="C5" s="15" t="s">
        <v>28</v>
      </c>
      <c r="D5" s="39">
        <v>89821395</v>
      </c>
      <c r="E5" s="39">
        <v>17593735</v>
      </c>
      <c r="F5" s="39">
        <v>3182011</v>
      </c>
      <c r="G5" s="39">
        <v>1244400</v>
      </c>
      <c r="H5" s="39">
        <v>111841541</v>
      </c>
    </row>
    <row r="6" spans="1:8" s="49" customFormat="1" ht="15.75" x14ac:dyDescent="0.25">
      <c r="A6" s="95">
        <v>11</v>
      </c>
      <c r="B6" s="65" t="s">
        <v>25</v>
      </c>
      <c r="C6" s="24" t="s">
        <v>14</v>
      </c>
      <c r="D6" s="22">
        <v>19921</v>
      </c>
      <c r="E6" s="22">
        <v>20166856</v>
      </c>
      <c r="F6" s="22">
        <v>3171977</v>
      </c>
      <c r="G6" s="22">
        <v>663450</v>
      </c>
      <c r="H6" s="22">
        <v>24022204</v>
      </c>
    </row>
    <row r="7" spans="1:8" s="49" customFormat="1" ht="15.75" x14ac:dyDescent="0.25">
      <c r="A7" s="95"/>
      <c r="B7" s="65"/>
      <c r="C7" s="15" t="s">
        <v>28</v>
      </c>
      <c r="D7" s="39">
        <v>19921</v>
      </c>
      <c r="E7" s="39">
        <v>20166856</v>
      </c>
      <c r="F7" s="39">
        <v>3171977</v>
      </c>
      <c r="G7" s="39">
        <v>663450</v>
      </c>
      <c r="H7" s="39">
        <v>24022204</v>
      </c>
    </row>
    <row r="8" spans="1:8" s="49" customFormat="1" ht="15.75" x14ac:dyDescent="0.25">
      <c r="A8" s="95">
        <v>18</v>
      </c>
      <c r="B8" s="65" t="s">
        <v>31</v>
      </c>
      <c r="C8" s="13" t="s">
        <v>13</v>
      </c>
      <c r="D8" s="22">
        <v>14757</v>
      </c>
      <c r="E8" s="22">
        <v>36</v>
      </c>
      <c r="F8" s="22">
        <v>4000</v>
      </c>
      <c r="G8" s="22">
        <v>750</v>
      </c>
      <c r="H8" s="22">
        <v>19543</v>
      </c>
    </row>
    <row r="9" spans="1:8" s="49" customFormat="1" ht="15.75" x14ac:dyDescent="0.25">
      <c r="A9" s="95"/>
      <c r="B9" s="65"/>
      <c r="C9" s="15" t="s">
        <v>28</v>
      </c>
      <c r="D9" s="39">
        <v>14757</v>
      </c>
      <c r="E9" s="39">
        <v>36</v>
      </c>
      <c r="F9" s="39">
        <v>4000</v>
      </c>
      <c r="G9" s="39">
        <v>750</v>
      </c>
      <c r="H9" s="39">
        <v>19543</v>
      </c>
    </row>
    <row r="10" spans="1:8" s="49" customFormat="1" ht="15.75" x14ac:dyDescent="0.25">
      <c r="A10" s="95">
        <v>22</v>
      </c>
      <c r="B10" s="65" t="s">
        <v>139</v>
      </c>
      <c r="C10" s="13" t="s">
        <v>14</v>
      </c>
      <c r="D10" s="22">
        <v>5431440</v>
      </c>
      <c r="E10" s="22">
        <v>0</v>
      </c>
      <c r="F10" s="22">
        <v>111330</v>
      </c>
      <c r="G10" s="22">
        <v>174000</v>
      </c>
      <c r="H10" s="22">
        <v>5716770</v>
      </c>
    </row>
    <row r="11" spans="1:8" s="49" customFormat="1" ht="15.75" x14ac:dyDescent="0.25">
      <c r="A11" s="95"/>
      <c r="B11" s="65"/>
      <c r="C11" s="15" t="s">
        <v>28</v>
      </c>
      <c r="D11" s="39">
        <v>5431440</v>
      </c>
      <c r="E11" s="39">
        <v>0</v>
      </c>
      <c r="F11" s="39">
        <v>111330</v>
      </c>
      <c r="G11" s="39">
        <v>174000</v>
      </c>
      <c r="H11" s="39">
        <v>5716770</v>
      </c>
    </row>
    <row r="12" spans="1:8" s="49" customFormat="1" ht="15.75" x14ac:dyDescent="0.25">
      <c r="A12" s="95">
        <v>23</v>
      </c>
      <c r="B12" s="65" t="s">
        <v>37</v>
      </c>
      <c r="C12" s="13" t="s">
        <v>14</v>
      </c>
      <c r="D12" s="22">
        <v>2284400</v>
      </c>
      <c r="E12" s="22">
        <v>0</v>
      </c>
      <c r="F12" s="22">
        <v>146576</v>
      </c>
      <c r="G12" s="22">
        <v>28680</v>
      </c>
      <c r="H12" s="22">
        <v>2459656</v>
      </c>
    </row>
    <row r="13" spans="1:8" s="49" customFormat="1" ht="15.75" x14ac:dyDescent="0.25">
      <c r="A13" s="95"/>
      <c r="B13" s="65"/>
      <c r="C13" s="15" t="s">
        <v>28</v>
      </c>
      <c r="D13" s="39">
        <v>2284400</v>
      </c>
      <c r="E13" s="39">
        <v>0</v>
      </c>
      <c r="F13" s="39">
        <v>146576</v>
      </c>
      <c r="G13" s="39">
        <v>28680</v>
      </c>
      <c r="H13" s="39">
        <v>2459656</v>
      </c>
    </row>
    <row r="14" spans="1:8" s="49" customFormat="1" ht="15.75" x14ac:dyDescent="0.25">
      <c r="A14" s="95">
        <v>24</v>
      </c>
      <c r="B14" s="65" t="s">
        <v>38</v>
      </c>
      <c r="C14" s="13" t="s">
        <v>14</v>
      </c>
      <c r="D14" s="22">
        <v>49629855</v>
      </c>
      <c r="E14" s="22">
        <v>111960</v>
      </c>
      <c r="F14" s="22">
        <v>690103</v>
      </c>
      <c r="G14" s="22">
        <v>319393</v>
      </c>
      <c r="H14" s="22">
        <v>50751311</v>
      </c>
    </row>
    <row r="15" spans="1:8" s="49" customFormat="1" ht="15.75" x14ac:dyDescent="0.25">
      <c r="A15" s="95"/>
      <c r="B15" s="65"/>
      <c r="C15" s="15" t="s">
        <v>28</v>
      </c>
      <c r="D15" s="39">
        <v>49629855</v>
      </c>
      <c r="E15" s="39">
        <v>111960</v>
      </c>
      <c r="F15" s="39">
        <v>690103</v>
      </c>
      <c r="G15" s="39">
        <v>319393</v>
      </c>
      <c r="H15" s="39">
        <v>50751311</v>
      </c>
    </row>
    <row r="16" spans="1:8" s="49" customFormat="1" ht="15.75" x14ac:dyDescent="0.25">
      <c r="A16" s="75" t="s">
        <v>115</v>
      </c>
      <c r="B16" s="75"/>
      <c r="C16" s="75"/>
      <c r="D16" s="48">
        <f>D5+D7+D9+D11+D13+D15</f>
        <v>147201768</v>
      </c>
      <c r="E16" s="48">
        <f>E5+E7+E9+E11+E13+E15</f>
        <v>37872587</v>
      </c>
      <c r="F16" s="48">
        <f>F5+F7+F9+F11+F13+F15</f>
        <v>7305997</v>
      </c>
      <c r="G16" s="48">
        <f>G5+G7+G9+G11+G13+G15</f>
        <v>2430673</v>
      </c>
      <c r="H16" s="48">
        <f>H5+H7+H9+H11+H13+H15</f>
        <v>194811025</v>
      </c>
    </row>
  </sheetData>
  <mergeCells count="15">
    <mergeCell ref="A14:A15"/>
    <mergeCell ref="B14:B15"/>
    <mergeCell ref="A16:C16"/>
    <mergeCell ref="A8:A9"/>
    <mergeCell ref="B8:B9"/>
    <mergeCell ref="A10:A11"/>
    <mergeCell ref="B10:B11"/>
    <mergeCell ref="A12:A13"/>
    <mergeCell ref="B12:B13"/>
    <mergeCell ref="A1:H1"/>
    <mergeCell ref="A2:H2"/>
    <mergeCell ref="A4:A5"/>
    <mergeCell ref="B4:B5"/>
    <mergeCell ref="A6:A7"/>
    <mergeCell ref="B6:B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5DBC0-03F9-4276-9275-6A77483828D3}">
  <dimension ref="A1:J29"/>
  <sheetViews>
    <sheetView rightToLeft="1" workbookViewId="0">
      <selection activeCell="L13" sqref="L13"/>
    </sheetView>
  </sheetViews>
  <sheetFormatPr defaultRowHeight="14.25" x14ac:dyDescent="0.2"/>
  <cols>
    <col min="1" max="1" width="9.140625" style="10"/>
    <col min="2" max="2" width="30.42578125" style="114" customWidth="1"/>
    <col min="3" max="8" width="15.7109375" style="10" customWidth="1"/>
    <col min="9" max="16384" width="9.140625" style="10"/>
  </cols>
  <sheetData>
    <row r="1" spans="1:8" ht="18" x14ac:dyDescent="0.2">
      <c r="A1" s="58" t="s">
        <v>148</v>
      </c>
      <c r="B1" s="58"/>
      <c r="C1" s="58"/>
      <c r="D1" s="58"/>
      <c r="E1" s="58"/>
      <c r="F1" s="58"/>
      <c r="G1" s="58"/>
      <c r="H1" s="58"/>
    </row>
    <row r="2" spans="1:8" ht="18" x14ac:dyDescent="0.2">
      <c r="A2" s="59" t="s">
        <v>149</v>
      </c>
      <c r="B2" s="59"/>
      <c r="C2" s="59"/>
      <c r="D2" s="59"/>
      <c r="E2" s="59"/>
      <c r="F2" s="59"/>
      <c r="G2" s="59"/>
      <c r="H2" s="59"/>
    </row>
    <row r="3" spans="1:8" ht="31.5" x14ac:dyDescent="0.2">
      <c r="A3" s="51" t="s">
        <v>2</v>
      </c>
      <c r="B3" s="51" t="s">
        <v>3</v>
      </c>
      <c r="C3" s="51" t="s">
        <v>4</v>
      </c>
      <c r="D3" s="32" t="s">
        <v>110</v>
      </c>
      <c r="E3" s="32" t="s">
        <v>111</v>
      </c>
      <c r="F3" s="32" t="s">
        <v>112</v>
      </c>
      <c r="G3" s="32" t="s">
        <v>113</v>
      </c>
      <c r="H3" s="32" t="s">
        <v>114</v>
      </c>
    </row>
    <row r="4" spans="1:8" ht="15.75" x14ac:dyDescent="0.2">
      <c r="A4" s="64">
        <v>1010</v>
      </c>
      <c r="B4" s="95" t="s">
        <v>46</v>
      </c>
      <c r="C4" s="13" t="s">
        <v>14</v>
      </c>
      <c r="D4" s="22">
        <v>34098460</v>
      </c>
      <c r="E4" s="22">
        <v>11454956</v>
      </c>
      <c r="F4" s="22">
        <v>294228</v>
      </c>
      <c r="G4" s="22">
        <v>64100</v>
      </c>
      <c r="H4" s="22">
        <v>45911744</v>
      </c>
    </row>
    <row r="5" spans="1:8" ht="15.75" x14ac:dyDescent="0.2">
      <c r="A5" s="64"/>
      <c r="B5" s="95"/>
      <c r="C5" s="15" t="s">
        <v>24</v>
      </c>
      <c r="D5" s="39">
        <v>34098460</v>
      </c>
      <c r="E5" s="39">
        <v>11454956</v>
      </c>
      <c r="F5" s="39">
        <v>294228</v>
      </c>
      <c r="G5" s="39">
        <v>64100</v>
      </c>
      <c r="H5" s="39">
        <v>45911744</v>
      </c>
    </row>
    <row r="6" spans="1:8" ht="15.75" x14ac:dyDescent="0.2">
      <c r="A6" s="64">
        <v>1040</v>
      </c>
      <c r="B6" s="103" t="s">
        <v>48</v>
      </c>
      <c r="C6" s="13" t="s">
        <v>14</v>
      </c>
      <c r="D6" s="22">
        <v>47773150</v>
      </c>
      <c r="E6" s="22">
        <v>3104743</v>
      </c>
      <c r="F6" s="22">
        <v>1817608</v>
      </c>
      <c r="G6" s="22">
        <v>856350</v>
      </c>
      <c r="H6" s="22">
        <v>53551851</v>
      </c>
    </row>
    <row r="7" spans="1:8" ht="15.75" x14ac:dyDescent="0.2">
      <c r="A7" s="64"/>
      <c r="B7" s="103"/>
      <c r="C7" s="15" t="s">
        <v>28</v>
      </c>
      <c r="D7" s="39">
        <v>47773150</v>
      </c>
      <c r="E7" s="39">
        <v>3104743</v>
      </c>
      <c r="F7" s="39">
        <v>1817608</v>
      </c>
      <c r="G7" s="39">
        <v>856350</v>
      </c>
      <c r="H7" s="39">
        <v>53551851</v>
      </c>
    </row>
    <row r="8" spans="1:8" ht="15.75" x14ac:dyDescent="0.2">
      <c r="A8" s="64">
        <v>1050</v>
      </c>
      <c r="B8" s="95" t="s">
        <v>49</v>
      </c>
      <c r="C8" s="13" t="s">
        <v>14</v>
      </c>
      <c r="D8" s="22">
        <v>6317862</v>
      </c>
      <c r="E8" s="22">
        <v>2643513</v>
      </c>
      <c r="F8" s="22">
        <v>813899</v>
      </c>
      <c r="G8" s="22">
        <v>243600</v>
      </c>
      <c r="H8" s="22">
        <v>10018874</v>
      </c>
    </row>
    <row r="9" spans="1:8" ht="15.75" x14ac:dyDescent="0.2">
      <c r="A9" s="64"/>
      <c r="B9" s="95"/>
      <c r="C9" s="15" t="s">
        <v>28</v>
      </c>
      <c r="D9" s="39">
        <v>6317862</v>
      </c>
      <c r="E9" s="39">
        <v>2643513</v>
      </c>
      <c r="F9" s="39">
        <v>813899</v>
      </c>
      <c r="G9" s="39">
        <v>243600</v>
      </c>
      <c r="H9" s="39">
        <v>10018874</v>
      </c>
    </row>
    <row r="10" spans="1:8" ht="15.75" x14ac:dyDescent="0.2">
      <c r="A10" s="64">
        <v>1073</v>
      </c>
      <c r="B10" s="95" t="s">
        <v>52</v>
      </c>
      <c r="C10" s="13" t="s">
        <v>14</v>
      </c>
      <c r="D10" s="22">
        <v>369105</v>
      </c>
      <c r="E10" s="22">
        <v>5130</v>
      </c>
      <c r="F10" s="22">
        <v>78905</v>
      </c>
      <c r="G10" s="22">
        <v>10650</v>
      </c>
      <c r="H10" s="22">
        <v>463790</v>
      </c>
    </row>
    <row r="11" spans="1:8" ht="15.75" x14ac:dyDescent="0.2">
      <c r="A11" s="64"/>
      <c r="B11" s="95"/>
      <c r="C11" s="15" t="s">
        <v>28</v>
      </c>
      <c r="D11" s="39">
        <v>369105</v>
      </c>
      <c r="E11" s="39">
        <v>5130</v>
      </c>
      <c r="F11" s="39">
        <v>78905</v>
      </c>
      <c r="G11" s="39">
        <v>10650</v>
      </c>
      <c r="H11" s="39">
        <v>463790</v>
      </c>
    </row>
    <row r="12" spans="1:8" ht="15.75" x14ac:dyDescent="0.2">
      <c r="A12" s="64">
        <v>1079</v>
      </c>
      <c r="B12" s="95" t="s">
        <v>53</v>
      </c>
      <c r="C12" s="13" t="s">
        <v>14</v>
      </c>
      <c r="D12" s="22">
        <v>1262818</v>
      </c>
      <c r="E12" s="22">
        <v>385393</v>
      </c>
      <c r="F12" s="22">
        <v>177371</v>
      </c>
      <c r="G12" s="22">
        <v>69700</v>
      </c>
      <c r="H12" s="22">
        <v>1895282</v>
      </c>
    </row>
    <row r="13" spans="1:8" ht="15.75" x14ac:dyDescent="0.2">
      <c r="A13" s="64"/>
      <c r="B13" s="95"/>
      <c r="C13" s="15" t="s">
        <v>28</v>
      </c>
      <c r="D13" s="39">
        <v>1262818</v>
      </c>
      <c r="E13" s="39">
        <v>385393</v>
      </c>
      <c r="F13" s="39">
        <v>177371</v>
      </c>
      <c r="G13" s="39">
        <v>69700</v>
      </c>
      <c r="H13" s="39">
        <v>1895282</v>
      </c>
    </row>
    <row r="14" spans="1:8" ht="15.75" x14ac:dyDescent="0.2">
      <c r="A14" s="64">
        <v>1104</v>
      </c>
      <c r="B14" s="95" t="s">
        <v>60</v>
      </c>
      <c r="C14" s="13" t="s">
        <v>14</v>
      </c>
      <c r="D14" s="22">
        <v>19921</v>
      </c>
      <c r="E14" s="22">
        <v>20166856</v>
      </c>
      <c r="F14" s="22">
        <v>3171977</v>
      </c>
      <c r="G14" s="22">
        <v>663450</v>
      </c>
      <c r="H14" s="22">
        <v>24022204</v>
      </c>
    </row>
    <row r="15" spans="1:8" ht="15.75" x14ac:dyDescent="0.2">
      <c r="A15" s="64"/>
      <c r="B15" s="95"/>
      <c r="C15" s="15" t="s">
        <v>28</v>
      </c>
      <c r="D15" s="39">
        <v>19921</v>
      </c>
      <c r="E15" s="39">
        <v>20166856</v>
      </c>
      <c r="F15" s="39">
        <v>3171977</v>
      </c>
      <c r="G15" s="39">
        <v>663450</v>
      </c>
      <c r="H15" s="39">
        <v>24022204</v>
      </c>
    </row>
    <row r="16" spans="1:8" ht="18" x14ac:dyDescent="0.25">
      <c r="A16" s="117" t="s">
        <v>150</v>
      </c>
      <c r="B16" s="118"/>
      <c r="C16" s="118"/>
      <c r="D16" s="118"/>
      <c r="E16" s="118"/>
      <c r="F16" s="118"/>
      <c r="G16" s="118"/>
      <c r="H16" s="119"/>
    </row>
    <row r="17" spans="1:10" ht="18" x14ac:dyDescent="0.2">
      <c r="A17" s="59" t="s">
        <v>151</v>
      </c>
      <c r="B17" s="59"/>
      <c r="C17" s="59"/>
      <c r="D17" s="59"/>
      <c r="E17" s="59"/>
      <c r="F17" s="59"/>
      <c r="G17" s="59"/>
      <c r="H17" s="59"/>
    </row>
    <row r="18" spans="1:10" ht="31.5" x14ac:dyDescent="0.2">
      <c r="A18" s="51" t="s">
        <v>2</v>
      </c>
      <c r="B18" s="51" t="s">
        <v>3</v>
      </c>
      <c r="C18" s="51" t="s">
        <v>4</v>
      </c>
      <c r="D18" s="32" t="s">
        <v>110</v>
      </c>
      <c r="E18" s="32" t="s">
        <v>111</v>
      </c>
      <c r="F18" s="32" t="s">
        <v>112</v>
      </c>
      <c r="G18" s="32" t="s">
        <v>113</v>
      </c>
      <c r="H18" s="32" t="s">
        <v>114</v>
      </c>
    </row>
    <row r="19" spans="1:10" ht="15.75" x14ac:dyDescent="0.2">
      <c r="A19" s="64">
        <v>1811</v>
      </c>
      <c r="B19" s="95" t="s">
        <v>68</v>
      </c>
      <c r="C19" s="13" t="s">
        <v>13</v>
      </c>
      <c r="D19" s="22">
        <v>14757</v>
      </c>
      <c r="E19" s="22">
        <v>36</v>
      </c>
      <c r="F19" s="22">
        <v>4000</v>
      </c>
      <c r="G19" s="22">
        <v>750</v>
      </c>
      <c r="H19" s="22">
        <v>19543</v>
      </c>
      <c r="J19" s="120"/>
    </row>
    <row r="20" spans="1:10" ht="15.75" x14ac:dyDescent="0.2">
      <c r="A20" s="64"/>
      <c r="B20" s="95"/>
      <c r="C20" s="15" t="s">
        <v>28</v>
      </c>
      <c r="D20" s="39">
        <v>14757</v>
      </c>
      <c r="E20" s="39">
        <v>36</v>
      </c>
      <c r="F20" s="39">
        <v>4000</v>
      </c>
      <c r="G20" s="39">
        <v>750</v>
      </c>
      <c r="H20" s="39">
        <v>19543</v>
      </c>
    </row>
    <row r="21" spans="1:10" ht="15.75" x14ac:dyDescent="0.2">
      <c r="A21" s="64">
        <v>2219</v>
      </c>
      <c r="B21" s="95" t="s">
        <v>73</v>
      </c>
      <c r="C21" s="13" t="s">
        <v>14</v>
      </c>
      <c r="D21" s="22">
        <v>5431440</v>
      </c>
      <c r="E21" s="22">
        <v>0</v>
      </c>
      <c r="F21" s="22">
        <v>111330</v>
      </c>
      <c r="G21" s="22">
        <v>174000</v>
      </c>
      <c r="H21" s="22">
        <v>5716770</v>
      </c>
    </row>
    <row r="22" spans="1:10" ht="15.75" x14ac:dyDescent="0.2">
      <c r="A22" s="64"/>
      <c r="B22" s="95"/>
      <c r="C22" s="15" t="s">
        <v>28</v>
      </c>
      <c r="D22" s="39">
        <v>5431440</v>
      </c>
      <c r="E22" s="39">
        <v>0</v>
      </c>
      <c r="F22" s="39">
        <v>111330</v>
      </c>
      <c r="G22" s="39">
        <v>174000</v>
      </c>
      <c r="H22" s="39">
        <v>5716770</v>
      </c>
    </row>
    <row r="23" spans="1:10" ht="15.75" x14ac:dyDescent="0.2">
      <c r="A23" s="64">
        <v>2395</v>
      </c>
      <c r="B23" s="95" t="s">
        <v>79</v>
      </c>
      <c r="C23" s="13" t="s">
        <v>14</v>
      </c>
      <c r="D23" s="22">
        <v>2284400</v>
      </c>
      <c r="E23" s="22">
        <v>0</v>
      </c>
      <c r="F23" s="22">
        <v>146576</v>
      </c>
      <c r="G23" s="22">
        <v>28680</v>
      </c>
      <c r="H23" s="22">
        <v>2459656</v>
      </c>
    </row>
    <row r="24" spans="1:10" ht="15.75" x14ac:dyDescent="0.2">
      <c r="A24" s="64"/>
      <c r="B24" s="95"/>
      <c r="C24" s="15" t="s">
        <v>28</v>
      </c>
      <c r="D24" s="39">
        <v>2284400</v>
      </c>
      <c r="E24" s="39">
        <v>0</v>
      </c>
      <c r="F24" s="39">
        <v>146576</v>
      </c>
      <c r="G24" s="39">
        <v>28680</v>
      </c>
      <c r="H24" s="39">
        <v>2459656</v>
      </c>
    </row>
    <row r="25" spans="1:10" ht="15.75" x14ac:dyDescent="0.2">
      <c r="A25" s="64">
        <v>2410</v>
      </c>
      <c r="B25" s="95" t="s">
        <v>80</v>
      </c>
      <c r="C25" s="13" t="s">
        <v>14</v>
      </c>
      <c r="D25" s="22">
        <v>11319705</v>
      </c>
      <c r="E25" s="22">
        <v>0</v>
      </c>
      <c r="F25" s="22">
        <v>120051</v>
      </c>
      <c r="G25" s="22">
        <v>70713</v>
      </c>
      <c r="H25" s="22">
        <v>11510469</v>
      </c>
    </row>
    <row r="26" spans="1:10" ht="15.75" x14ac:dyDescent="0.2">
      <c r="A26" s="64"/>
      <c r="B26" s="95"/>
      <c r="C26" s="15" t="s">
        <v>28</v>
      </c>
      <c r="D26" s="39">
        <v>11319705</v>
      </c>
      <c r="E26" s="39">
        <v>0</v>
      </c>
      <c r="F26" s="39">
        <v>120051</v>
      </c>
      <c r="G26" s="39">
        <v>70713</v>
      </c>
      <c r="H26" s="39">
        <v>11510469</v>
      </c>
    </row>
    <row r="27" spans="1:10" ht="15.75" x14ac:dyDescent="0.2">
      <c r="A27" s="64">
        <v>2420</v>
      </c>
      <c r="B27" s="95" t="s">
        <v>152</v>
      </c>
      <c r="C27" s="13" t="s">
        <v>14</v>
      </c>
      <c r="D27" s="22">
        <v>38310150</v>
      </c>
      <c r="E27" s="22">
        <v>111960</v>
      </c>
      <c r="F27" s="22">
        <v>570052</v>
      </c>
      <c r="G27" s="22">
        <v>248680</v>
      </c>
      <c r="H27" s="22">
        <v>39240842</v>
      </c>
    </row>
    <row r="28" spans="1:10" ht="15.75" x14ac:dyDescent="0.2">
      <c r="A28" s="64"/>
      <c r="B28" s="95"/>
      <c r="C28" s="15" t="s">
        <v>28</v>
      </c>
      <c r="D28" s="39">
        <v>38310150</v>
      </c>
      <c r="E28" s="39">
        <v>111960</v>
      </c>
      <c r="F28" s="39">
        <v>570052</v>
      </c>
      <c r="G28" s="39">
        <v>248680</v>
      </c>
      <c r="H28" s="39">
        <v>39240842</v>
      </c>
    </row>
    <row r="29" spans="1:10" ht="15.75" x14ac:dyDescent="0.2">
      <c r="A29" s="75" t="s">
        <v>16</v>
      </c>
      <c r="B29" s="75"/>
      <c r="C29" s="75"/>
      <c r="D29" s="25">
        <f>D5+D7+D9+D11+D13+D15+D20+D22+D24+D26+D28</f>
        <v>147201768</v>
      </c>
      <c r="E29" s="25">
        <f>E5+E7+E9+E11+E13+E15+E20+E22+E24+E26+E28</f>
        <v>37872587</v>
      </c>
      <c r="F29" s="25">
        <f>F5+F7+F9+F11+F13+F15+F20+F22+F24+F26+F28</f>
        <v>7305997</v>
      </c>
      <c r="G29" s="25">
        <f>G5+G7+G9+G11+G13+G15+G20+G22+G24+G26+G28</f>
        <v>2430673</v>
      </c>
      <c r="H29" s="25">
        <f>H5+H7+H9+H11+H13+H15+H20+H22+H24+H26+H28</f>
        <v>194811025</v>
      </c>
    </row>
  </sheetData>
  <mergeCells count="27">
    <mergeCell ref="A27:A28"/>
    <mergeCell ref="B27:B28"/>
    <mergeCell ref="A29:C29"/>
    <mergeCell ref="A21:A22"/>
    <mergeCell ref="B21:B22"/>
    <mergeCell ref="A23:A24"/>
    <mergeCell ref="B23:B24"/>
    <mergeCell ref="A25:A26"/>
    <mergeCell ref="B25:B26"/>
    <mergeCell ref="A14:A15"/>
    <mergeCell ref="B14:B15"/>
    <mergeCell ref="A16:H16"/>
    <mergeCell ref="A17:H17"/>
    <mergeCell ref="A19:A20"/>
    <mergeCell ref="B19:B20"/>
    <mergeCell ref="A8:A9"/>
    <mergeCell ref="B8:B9"/>
    <mergeCell ref="A10:A11"/>
    <mergeCell ref="B10:B11"/>
    <mergeCell ref="A12:A13"/>
    <mergeCell ref="B12:B13"/>
    <mergeCell ref="A1:H1"/>
    <mergeCell ref="A2:H2"/>
    <mergeCell ref="A4:A5"/>
    <mergeCell ref="B4:B5"/>
    <mergeCell ref="A6:A7"/>
    <mergeCell ref="B6:B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3513-2719-459B-9E02-6CCBE1875BCE}">
  <dimension ref="A1:I8"/>
  <sheetViews>
    <sheetView rightToLeft="1" workbookViewId="0">
      <selection activeCell="I15" sqref="I15"/>
    </sheetView>
  </sheetViews>
  <sheetFormatPr defaultRowHeight="15" x14ac:dyDescent="0.25"/>
  <cols>
    <col min="1" max="1" width="9.7109375" customWidth="1"/>
    <col min="2" max="2" width="18.85546875" customWidth="1"/>
    <col min="6" max="6" width="18.5703125" customWidth="1"/>
    <col min="7" max="7" width="19.42578125" customWidth="1"/>
    <col min="8" max="8" width="15.7109375" customWidth="1"/>
    <col min="9" max="9" width="21.7109375" customWidth="1"/>
  </cols>
  <sheetData>
    <row r="1" spans="1:9" ht="18" x14ac:dyDescent="0.25">
      <c r="A1" s="105" t="s">
        <v>153</v>
      </c>
      <c r="B1" s="105"/>
      <c r="C1" s="105"/>
      <c r="D1" s="105"/>
      <c r="E1" s="105"/>
      <c r="F1" s="105"/>
      <c r="G1" s="105"/>
      <c r="H1" s="105"/>
      <c r="I1" s="105"/>
    </row>
    <row r="2" spans="1:9" ht="18" x14ac:dyDescent="0.25">
      <c r="A2" s="106" t="s">
        <v>154</v>
      </c>
      <c r="B2" s="106"/>
      <c r="C2" s="106"/>
      <c r="D2" s="106"/>
      <c r="E2" s="106"/>
      <c r="F2" s="106"/>
      <c r="G2" s="106"/>
      <c r="H2" s="106"/>
      <c r="I2" s="106"/>
    </row>
    <row r="3" spans="1:9" ht="63" x14ac:dyDescent="0.25">
      <c r="A3" s="51" t="s">
        <v>2</v>
      </c>
      <c r="B3" s="51" t="s">
        <v>3</v>
      </c>
      <c r="C3" s="51" t="s">
        <v>4</v>
      </c>
      <c r="D3" s="32" t="s">
        <v>5</v>
      </c>
      <c r="E3" s="32" t="s">
        <v>6</v>
      </c>
      <c r="F3" s="32" t="s">
        <v>7</v>
      </c>
      <c r="G3" s="32" t="s">
        <v>8</v>
      </c>
      <c r="H3" s="32" t="s">
        <v>9</v>
      </c>
      <c r="I3" s="32" t="s">
        <v>10</v>
      </c>
    </row>
    <row r="4" spans="1:9" ht="15.75" x14ac:dyDescent="0.25">
      <c r="A4" s="90" t="s">
        <v>11</v>
      </c>
      <c r="B4" s="91" t="s">
        <v>12</v>
      </c>
      <c r="C4" s="52" t="s">
        <v>13</v>
      </c>
      <c r="D4" s="22">
        <v>1</v>
      </c>
      <c r="E4" s="22">
        <v>39</v>
      </c>
      <c r="F4" s="22">
        <v>393000</v>
      </c>
      <c r="G4" s="22">
        <v>32000</v>
      </c>
      <c r="H4" s="22">
        <v>425000</v>
      </c>
      <c r="I4" s="22">
        <v>0</v>
      </c>
    </row>
    <row r="5" spans="1:9" ht="15.75" x14ac:dyDescent="0.25">
      <c r="A5" s="90"/>
      <c r="B5" s="91"/>
      <c r="C5" s="52" t="s">
        <v>14</v>
      </c>
      <c r="D5" s="22">
        <v>50</v>
      </c>
      <c r="E5" s="22">
        <v>6069</v>
      </c>
      <c r="F5" s="22">
        <v>73143260</v>
      </c>
      <c r="G5" s="22">
        <v>14516861</v>
      </c>
      <c r="H5" s="22">
        <v>87660121</v>
      </c>
      <c r="I5" s="22">
        <v>28</v>
      </c>
    </row>
    <row r="6" spans="1:9" ht="15.75" x14ac:dyDescent="0.25">
      <c r="A6" s="90"/>
      <c r="B6" s="91"/>
      <c r="C6" s="52" t="s">
        <v>15</v>
      </c>
      <c r="D6" s="22">
        <v>1</v>
      </c>
      <c r="E6" s="22">
        <v>36</v>
      </c>
      <c r="F6" s="22">
        <v>297000</v>
      </c>
      <c r="G6" s="22">
        <v>70376</v>
      </c>
      <c r="H6" s="22">
        <v>367376</v>
      </c>
      <c r="I6" s="22">
        <v>0</v>
      </c>
    </row>
    <row r="7" spans="1:9" ht="15.75" x14ac:dyDescent="0.25">
      <c r="A7" s="81" t="s">
        <v>16</v>
      </c>
      <c r="B7" s="81"/>
      <c r="C7" s="81"/>
      <c r="D7" s="53">
        <f t="shared" ref="D7:I7" si="0">SUM(D4:D6)</f>
        <v>52</v>
      </c>
      <c r="E7" s="53">
        <f t="shared" si="0"/>
        <v>6144</v>
      </c>
      <c r="F7" s="53">
        <f t="shared" si="0"/>
        <v>73833260</v>
      </c>
      <c r="G7" s="53">
        <f t="shared" si="0"/>
        <v>14619237</v>
      </c>
      <c r="H7" s="53">
        <f t="shared" si="0"/>
        <v>88452497</v>
      </c>
      <c r="I7" s="53">
        <f t="shared" si="0"/>
        <v>28</v>
      </c>
    </row>
    <row r="8" spans="1:9" ht="18" x14ac:dyDescent="0.25">
      <c r="A8" s="104" t="s">
        <v>17</v>
      </c>
      <c r="B8" s="104"/>
      <c r="C8" s="104"/>
      <c r="D8" s="104"/>
      <c r="E8" s="104"/>
      <c r="F8" s="104"/>
      <c r="G8" s="104"/>
      <c r="H8" s="104"/>
      <c r="I8" s="104"/>
    </row>
  </sheetData>
  <mergeCells count="6">
    <mergeCell ref="A1:I1"/>
    <mergeCell ref="A2:I2"/>
    <mergeCell ref="A4:A6"/>
    <mergeCell ref="B4:B6"/>
    <mergeCell ref="A7:C7"/>
    <mergeCell ref="A8: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4EFED-8983-430A-B432-D8AC9B16F969}">
  <dimension ref="A1:J41"/>
  <sheetViews>
    <sheetView rightToLeft="1" workbookViewId="0">
      <selection activeCell="G46" sqref="G46"/>
    </sheetView>
  </sheetViews>
  <sheetFormatPr defaultRowHeight="15" x14ac:dyDescent="0.25"/>
  <cols>
    <col min="2" max="2" width="27.5703125" customWidth="1"/>
    <col min="4" max="4" width="12.42578125" customWidth="1"/>
    <col min="5" max="5" width="12" customWidth="1"/>
    <col min="6" max="6" width="14.5703125" customWidth="1"/>
    <col min="7" max="7" width="15.42578125" customWidth="1"/>
    <col min="8" max="8" width="13.7109375" customWidth="1"/>
    <col min="9" max="9" width="22.7109375" customWidth="1"/>
  </cols>
  <sheetData>
    <row r="1" spans="1:10" ht="18" x14ac:dyDescent="0.25">
      <c r="A1" s="58" t="s">
        <v>18</v>
      </c>
      <c r="B1" s="58"/>
      <c r="C1" s="58"/>
      <c r="D1" s="58"/>
      <c r="E1" s="58"/>
      <c r="F1" s="58"/>
      <c r="G1" s="58"/>
      <c r="H1" s="58"/>
      <c r="I1" s="58"/>
      <c r="J1" s="10"/>
    </row>
    <row r="2" spans="1:10" ht="18" x14ac:dyDescent="0.25">
      <c r="A2" s="59" t="s">
        <v>19</v>
      </c>
      <c r="B2" s="59"/>
      <c r="C2" s="59"/>
      <c r="D2" s="59"/>
      <c r="E2" s="59"/>
      <c r="F2" s="59"/>
      <c r="G2" s="59"/>
      <c r="H2" s="59"/>
      <c r="I2" s="59"/>
      <c r="J2" s="10"/>
    </row>
    <row r="3" spans="1:10" ht="47.25" x14ac:dyDescent="0.25">
      <c r="A3" s="11" t="s">
        <v>20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21</v>
      </c>
      <c r="G3" s="11" t="s">
        <v>8</v>
      </c>
      <c r="H3" s="11" t="s">
        <v>9</v>
      </c>
      <c r="I3" s="11" t="s">
        <v>22</v>
      </c>
      <c r="J3" s="12"/>
    </row>
    <row r="4" spans="1:10" ht="18" x14ac:dyDescent="0.25">
      <c r="A4" s="74" t="s">
        <v>12</v>
      </c>
      <c r="B4" s="74"/>
      <c r="C4" s="74"/>
      <c r="D4" s="74"/>
      <c r="E4" s="74"/>
      <c r="F4" s="74"/>
      <c r="G4" s="74"/>
      <c r="H4" s="74"/>
      <c r="I4" s="74"/>
      <c r="J4" s="10"/>
    </row>
    <row r="5" spans="1:10" ht="15.75" x14ac:dyDescent="0.25">
      <c r="A5" s="64">
        <v>10</v>
      </c>
      <c r="B5" s="66" t="s">
        <v>23</v>
      </c>
      <c r="C5" s="13" t="s">
        <v>14</v>
      </c>
      <c r="D5" s="14">
        <v>40</v>
      </c>
      <c r="E5" s="14">
        <v>2862</v>
      </c>
      <c r="F5" s="14">
        <v>21638145</v>
      </c>
      <c r="G5" s="14">
        <v>3732383</v>
      </c>
      <c r="H5" s="14">
        <v>25370528</v>
      </c>
      <c r="I5" s="14">
        <v>15</v>
      </c>
      <c r="J5" s="10"/>
    </row>
    <row r="6" spans="1:10" ht="15.75" x14ac:dyDescent="0.25">
      <c r="A6" s="64"/>
      <c r="B6" s="66"/>
      <c r="C6" s="13" t="s">
        <v>15</v>
      </c>
      <c r="D6" s="14">
        <v>1</v>
      </c>
      <c r="E6" s="14">
        <v>36</v>
      </c>
      <c r="F6" s="14">
        <v>297000</v>
      </c>
      <c r="G6" s="14">
        <v>70376</v>
      </c>
      <c r="H6" s="14">
        <v>367376</v>
      </c>
      <c r="I6" s="14">
        <v>0</v>
      </c>
      <c r="J6" s="10"/>
    </row>
    <row r="7" spans="1:10" ht="15.75" x14ac:dyDescent="0.25">
      <c r="A7" s="64"/>
      <c r="B7" s="66"/>
      <c r="C7" s="15" t="s">
        <v>24</v>
      </c>
      <c r="D7" s="16">
        <f t="shared" ref="D7:I7" si="0">SUM(D5:D6)</f>
        <v>41</v>
      </c>
      <c r="E7" s="16">
        <f t="shared" si="0"/>
        <v>2898</v>
      </c>
      <c r="F7" s="16">
        <f t="shared" si="0"/>
        <v>21935145</v>
      </c>
      <c r="G7" s="16">
        <f t="shared" si="0"/>
        <v>3802759</v>
      </c>
      <c r="H7" s="16">
        <f t="shared" si="0"/>
        <v>25737904</v>
      </c>
      <c r="I7" s="16">
        <f t="shared" si="0"/>
        <v>15</v>
      </c>
      <c r="J7" s="17"/>
    </row>
    <row r="8" spans="1:10" ht="15.75" x14ac:dyDescent="0.25">
      <c r="A8" s="64">
        <v>11</v>
      </c>
      <c r="B8" s="66" t="s">
        <v>25</v>
      </c>
      <c r="C8" s="13" t="s">
        <v>14</v>
      </c>
      <c r="D8" s="14">
        <v>8</v>
      </c>
      <c r="E8" s="14">
        <v>745</v>
      </c>
      <c r="F8" s="14">
        <v>8966622</v>
      </c>
      <c r="G8" s="14">
        <v>1748622</v>
      </c>
      <c r="H8" s="14">
        <v>10715244</v>
      </c>
      <c r="I8" s="14">
        <v>9</v>
      </c>
      <c r="J8" s="10"/>
    </row>
    <row r="9" spans="1:10" ht="15.75" x14ac:dyDescent="0.25">
      <c r="A9" s="64"/>
      <c r="B9" s="66"/>
      <c r="C9" s="15" t="s">
        <v>24</v>
      </c>
      <c r="D9" s="16">
        <v>8</v>
      </c>
      <c r="E9" s="16">
        <v>745</v>
      </c>
      <c r="F9" s="16">
        <v>8966622</v>
      </c>
      <c r="G9" s="16">
        <v>1748622</v>
      </c>
      <c r="H9" s="16">
        <v>10715244</v>
      </c>
      <c r="I9" s="16">
        <v>9</v>
      </c>
      <c r="J9" s="17"/>
    </row>
    <row r="10" spans="1:10" ht="15.75" x14ac:dyDescent="0.25">
      <c r="A10" s="64">
        <v>12</v>
      </c>
      <c r="B10" s="66" t="s">
        <v>26</v>
      </c>
      <c r="C10" s="13" t="s">
        <v>14</v>
      </c>
      <c r="D10" s="14">
        <v>1</v>
      </c>
      <c r="E10" s="14">
        <v>98</v>
      </c>
      <c r="F10" s="14">
        <v>96430</v>
      </c>
      <c r="G10" s="14">
        <v>27600</v>
      </c>
      <c r="H10" s="14">
        <v>124030</v>
      </c>
      <c r="I10" s="14">
        <v>0</v>
      </c>
      <c r="J10" s="10"/>
    </row>
    <row r="11" spans="1:10" ht="15.75" x14ac:dyDescent="0.25">
      <c r="A11" s="64"/>
      <c r="B11" s="66"/>
      <c r="C11" s="15" t="s">
        <v>24</v>
      </c>
      <c r="D11" s="16">
        <v>1</v>
      </c>
      <c r="E11" s="16">
        <v>98</v>
      </c>
      <c r="F11" s="16">
        <v>96430</v>
      </c>
      <c r="G11" s="16">
        <v>27600</v>
      </c>
      <c r="H11" s="16">
        <v>124030</v>
      </c>
      <c r="I11" s="16">
        <v>0</v>
      </c>
      <c r="J11" s="17"/>
    </row>
    <row r="12" spans="1:10" ht="15.75" x14ac:dyDescent="0.25">
      <c r="A12" s="64">
        <v>13</v>
      </c>
      <c r="B12" s="66" t="s">
        <v>27</v>
      </c>
      <c r="C12" s="13" t="s">
        <v>14</v>
      </c>
      <c r="D12" s="14">
        <v>1</v>
      </c>
      <c r="E12" s="14">
        <v>29</v>
      </c>
      <c r="F12" s="14">
        <v>234600</v>
      </c>
      <c r="G12" s="14">
        <v>16520</v>
      </c>
      <c r="H12" s="14">
        <v>251120</v>
      </c>
      <c r="I12" s="14">
        <v>1</v>
      </c>
      <c r="J12" s="10"/>
    </row>
    <row r="13" spans="1:10" ht="15.75" x14ac:dyDescent="0.25">
      <c r="A13" s="64"/>
      <c r="B13" s="66"/>
      <c r="C13" s="15" t="s">
        <v>28</v>
      </c>
      <c r="D13" s="16">
        <v>1</v>
      </c>
      <c r="E13" s="16">
        <v>29</v>
      </c>
      <c r="F13" s="16">
        <v>234600</v>
      </c>
      <c r="G13" s="16">
        <v>16520</v>
      </c>
      <c r="H13" s="16">
        <v>251120</v>
      </c>
      <c r="I13" s="16">
        <v>1</v>
      </c>
      <c r="J13" s="17"/>
    </row>
    <row r="14" spans="1:10" ht="15.75" x14ac:dyDescent="0.25">
      <c r="A14" s="64">
        <v>16</v>
      </c>
      <c r="B14" s="65" t="s">
        <v>29</v>
      </c>
      <c r="C14" s="18" t="s">
        <v>14</v>
      </c>
      <c r="D14" s="14">
        <v>2</v>
      </c>
      <c r="E14" s="14">
        <v>103</v>
      </c>
      <c r="F14" s="14">
        <v>547000</v>
      </c>
      <c r="G14" s="14">
        <v>191860</v>
      </c>
      <c r="H14" s="14">
        <v>738860</v>
      </c>
      <c r="I14" s="14">
        <v>1</v>
      </c>
      <c r="J14" s="10"/>
    </row>
    <row r="15" spans="1:10" ht="15.75" x14ac:dyDescent="0.25">
      <c r="A15" s="64"/>
      <c r="B15" s="65"/>
      <c r="C15" s="15" t="s">
        <v>28</v>
      </c>
      <c r="D15" s="16">
        <v>2</v>
      </c>
      <c r="E15" s="16">
        <v>103</v>
      </c>
      <c r="F15" s="16">
        <v>547000</v>
      </c>
      <c r="G15" s="16">
        <v>191860</v>
      </c>
      <c r="H15" s="16">
        <v>738860</v>
      </c>
      <c r="I15" s="16">
        <v>1</v>
      </c>
      <c r="J15" s="17"/>
    </row>
    <row r="16" spans="1:10" ht="15.75" x14ac:dyDescent="0.25">
      <c r="A16" s="64">
        <v>17</v>
      </c>
      <c r="B16" s="66" t="s">
        <v>30</v>
      </c>
      <c r="C16" s="13" t="s">
        <v>14</v>
      </c>
      <c r="D16" s="14">
        <v>9</v>
      </c>
      <c r="E16" s="14">
        <v>582</v>
      </c>
      <c r="F16" s="14">
        <v>5857059</v>
      </c>
      <c r="G16" s="14">
        <v>940178</v>
      </c>
      <c r="H16" s="14">
        <v>6797237</v>
      </c>
      <c r="I16" s="14">
        <v>1</v>
      </c>
      <c r="J16" s="10"/>
    </row>
    <row r="17" spans="1:10" ht="15.75" x14ac:dyDescent="0.25">
      <c r="A17" s="64"/>
      <c r="B17" s="66"/>
      <c r="C17" s="15" t="s">
        <v>28</v>
      </c>
      <c r="D17" s="16">
        <v>9</v>
      </c>
      <c r="E17" s="16">
        <v>582</v>
      </c>
      <c r="F17" s="16">
        <v>5857059</v>
      </c>
      <c r="G17" s="16">
        <v>940178</v>
      </c>
      <c r="H17" s="16">
        <v>6797237</v>
      </c>
      <c r="I17" s="16">
        <v>1</v>
      </c>
      <c r="J17" s="17"/>
    </row>
    <row r="18" spans="1:10" ht="15.75" x14ac:dyDescent="0.25">
      <c r="A18" s="64">
        <v>18</v>
      </c>
      <c r="B18" s="65" t="s">
        <v>31</v>
      </c>
      <c r="C18" s="13" t="s">
        <v>13</v>
      </c>
      <c r="D18" s="14">
        <v>4</v>
      </c>
      <c r="E18" s="14">
        <v>351</v>
      </c>
      <c r="F18" s="14">
        <v>3288528</v>
      </c>
      <c r="G18" s="14">
        <v>100</v>
      </c>
      <c r="H18" s="14">
        <v>3288628</v>
      </c>
      <c r="I18" s="14">
        <v>0</v>
      </c>
      <c r="J18" s="10"/>
    </row>
    <row r="19" spans="1:10" ht="15.75" x14ac:dyDescent="0.25">
      <c r="A19" s="64"/>
      <c r="B19" s="65"/>
      <c r="C19" s="15" t="s">
        <v>28</v>
      </c>
      <c r="D19" s="16">
        <v>4</v>
      </c>
      <c r="E19" s="16">
        <v>351</v>
      </c>
      <c r="F19" s="16">
        <v>3288528</v>
      </c>
      <c r="G19" s="16">
        <v>100</v>
      </c>
      <c r="H19" s="16">
        <v>3288628</v>
      </c>
      <c r="I19" s="16">
        <v>0</v>
      </c>
      <c r="J19" s="17"/>
    </row>
    <row r="20" spans="1:10" ht="15.75" x14ac:dyDescent="0.25">
      <c r="A20" s="64">
        <v>19</v>
      </c>
      <c r="B20" s="65" t="s">
        <v>32</v>
      </c>
      <c r="C20" s="13" t="s">
        <v>13</v>
      </c>
      <c r="D20" s="14">
        <v>3</v>
      </c>
      <c r="E20" s="14">
        <v>131</v>
      </c>
      <c r="F20" s="14">
        <v>1291580</v>
      </c>
      <c r="G20" s="14">
        <v>60800</v>
      </c>
      <c r="H20" s="14">
        <v>1352380</v>
      </c>
      <c r="I20" s="14">
        <v>0</v>
      </c>
      <c r="J20" s="10"/>
    </row>
    <row r="21" spans="1:10" ht="15.75" x14ac:dyDescent="0.25">
      <c r="A21" s="64"/>
      <c r="B21" s="65"/>
      <c r="C21" s="13" t="s">
        <v>14</v>
      </c>
      <c r="D21" s="14">
        <v>2</v>
      </c>
      <c r="E21" s="14">
        <v>116</v>
      </c>
      <c r="F21" s="14">
        <v>1027592</v>
      </c>
      <c r="G21" s="14">
        <v>178232</v>
      </c>
      <c r="H21" s="14">
        <v>1205824</v>
      </c>
      <c r="I21" s="14">
        <v>0</v>
      </c>
      <c r="J21" s="10"/>
    </row>
    <row r="22" spans="1:10" ht="15.75" x14ac:dyDescent="0.25">
      <c r="A22" s="64"/>
      <c r="B22" s="65"/>
      <c r="C22" s="15" t="s">
        <v>28</v>
      </c>
      <c r="D22" s="16">
        <f t="shared" ref="D22:I22" si="1">SUM(D20:D21)</f>
        <v>5</v>
      </c>
      <c r="E22" s="16">
        <f t="shared" si="1"/>
        <v>247</v>
      </c>
      <c r="F22" s="16">
        <f t="shared" si="1"/>
        <v>2319172</v>
      </c>
      <c r="G22" s="16">
        <f t="shared" si="1"/>
        <v>239032</v>
      </c>
      <c r="H22" s="16">
        <f t="shared" si="1"/>
        <v>2558204</v>
      </c>
      <c r="I22" s="16">
        <f t="shared" si="1"/>
        <v>0</v>
      </c>
      <c r="J22" s="17"/>
    </row>
    <row r="23" spans="1:10" ht="18" x14ac:dyDescent="0.25">
      <c r="A23" s="70" t="s">
        <v>18</v>
      </c>
      <c r="B23" s="70"/>
      <c r="C23" s="70"/>
      <c r="D23" s="70"/>
      <c r="E23" s="70"/>
      <c r="F23" s="70"/>
      <c r="G23" s="70"/>
      <c r="H23" s="70"/>
      <c r="I23" s="70"/>
      <c r="J23" s="10"/>
    </row>
    <row r="24" spans="1:10" ht="18" x14ac:dyDescent="0.25">
      <c r="A24" s="71" t="s">
        <v>33</v>
      </c>
      <c r="B24" s="72"/>
      <c r="C24" s="72"/>
      <c r="D24" s="72"/>
      <c r="E24" s="72"/>
      <c r="F24" s="72"/>
      <c r="G24" s="72"/>
      <c r="H24" s="72"/>
      <c r="I24" s="73"/>
      <c r="J24" s="10"/>
    </row>
    <row r="25" spans="1:10" ht="47.25" x14ac:dyDescent="0.25">
      <c r="A25" s="19" t="s">
        <v>20</v>
      </c>
      <c r="B25" s="19" t="s">
        <v>3</v>
      </c>
      <c r="C25" s="19" t="s">
        <v>4</v>
      </c>
      <c r="D25" s="19" t="s">
        <v>5</v>
      </c>
      <c r="E25" s="19" t="s">
        <v>6</v>
      </c>
      <c r="F25" s="19" t="s">
        <v>21</v>
      </c>
      <c r="G25" s="19" t="s">
        <v>8</v>
      </c>
      <c r="H25" s="19" t="s">
        <v>9</v>
      </c>
      <c r="I25" s="19" t="s">
        <v>22</v>
      </c>
      <c r="J25" s="10"/>
    </row>
    <row r="26" spans="1:10" ht="15.75" x14ac:dyDescent="0.25">
      <c r="A26" s="64">
        <v>20</v>
      </c>
      <c r="B26" s="65" t="s">
        <v>34</v>
      </c>
      <c r="C26" s="13" t="s">
        <v>14</v>
      </c>
      <c r="D26" s="14">
        <v>5</v>
      </c>
      <c r="E26" s="14">
        <v>311</v>
      </c>
      <c r="F26" s="14">
        <v>2406480</v>
      </c>
      <c r="G26" s="14">
        <v>223527</v>
      </c>
      <c r="H26" s="14">
        <v>2630007</v>
      </c>
      <c r="I26" s="14">
        <v>5</v>
      </c>
      <c r="J26" s="10"/>
    </row>
    <row r="27" spans="1:10" ht="15.75" x14ac:dyDescent="0.25">
      <c r="A27" s="64"/>
      <c r="B27" s="65"/>
      <c r="C27" s="15" t="s">
        <v>28</v>
      </c>
      <c r="D27" s="16">
        <v>5</v>
      </c>
      <c r="E27" s="16">
        <v>311</v>
      </c>
      <c r="F27" s="16">
        <v>2406480</v>
      </c>
      <c r="G27" s="16">
        <v>223527</v>
      </c>
      <c r="H27" s="16">
        <v>2630007</v>
      </c>
      <c r="I27" s="16">
        <v>5</v>
      </c>
      <c r="J27" s="20"/>
    </row>
    <row r="28" spans="1:10" ht="15.75" x14ac:dyDescent="0.25">
      <c r="A28" s="64">
        <v>21</v>
      </c>
      <c r="B28" s="65" t="s">
        <v>35</v>
      </c>
      <c r="C28" s="13" t="s">
        <v>14</v>
      </c>
      <c r="D28" s="14">
        <v>2</v>
      </c>
      <c r="E28" s="14">
        <v>592</v>
      </c>
      <c r="F28" s="14">
        <v>4644658</v>
      </c>
      <c r="G28" s="14">
        <v>679079</v>
      </c>
      <c r="H28" s="14">
        <v>5323737</v>
      </c>
      <c r="I28" s="14">
        <v>0</v>
      </c>
      <c r="J28" s="10"/>
    </row>
    <row r="29" spans="1:10" ht="15.75" x14ac:dyDescent="0.25">
      <c r="A29" s="64"/>
      <c r="B29" s="65"/>
      <c r="C29" s="15" t="s">
        <v>28</v>
      </c>
      <c r="D29" s="16">
        <v>2</v>
      </c>
      <c r="E29" s="16">
        <v>592</v>
      </c>
      <c r="F29" s="16">
        <v>4644658</v>
      </c>
      <c r="G29" s="16">
        <v>679079</v>
      </c>
      <c r="H29" s="16">
        <v>5323737</v>
      </c>
      <c r="I29" s="16">
        <v>0</v>
      </c>
      <c r="J29" s="17"/>
    </row>
    <row r="30" spans="1:10" ht="15.75" x14ac:dyDescent="0.25">
      <c r="A30" s="64">
        <v>22</v>
      </c>
      <c r="B30" s="66" t="s">
        <v>36</v>
      </c>
      <c r="C30" s="13" t="s">
        <v>14</v>
      </c>
      <c r="D30" s="14">
        <v>6</v>
      </c>
      <c r="E30" s="14">
        <v>525</v>
      </c>
      <c r="F30" s="14">
        <v>4056330</v>
      </c>
      <c r="G30" s="14">
        <v>452988</v>
      </c>
      <c r="H30" s="14">
        <v>4509318</v>
      </c>
      <c r="I30" s="14">
        <v>3</v>
      </c>
      <c r="J30" s="10"/>
    </row>
    <row r="31" spans="1:10" ht="15.75" x14ac:dyDescent="0.25">
      <c r="A31" s="64"/>
      <c r="B31" s="66"/>
      <c r="C31" s="15" t="s">
        <v>28</v>
      </c>
      <c r="D31" s="16">
        <v>6</v>
      </c>
      <c r="E31" s="16">
        <v>525</v>
      </c>
      <c r="F31" s="16">
        <v>4056330</v>
      </c>
      <c r="G31" s="16">
        <v>452988</v>
      </c>
      <c r="H31" s="16">
        <v>4509318</v>
      </c>
      <c r="I31" s="16">
        <v>3</v>
      </c>
      <c r="J31" s="17"/>
    </row>
    <row r="32" spans="1:10" ht="15.75" x14ac:dyDescent="0.25">
      <c r="A32" s="64">
        <v>23</v>
      </c>
      <c r="B32" s="65" t="s">
        <v>37</v>
      </c>
      <c r="C32" s="13" t="s">
        <v>14</v>
      </c>
      <c r="D32" s="14">
        <v>21</v>
      </c>
      <c r="E32" s="14">
        <v>2641</v>
      </c>
      <c r="F32" s="14">
        <v>48261293</v>
      </c>
      <c r="G32" s="14">
        <v>6687862</v>
      </c>
      <c r="H32" s="14">
        <v>54949155</v>
      </c>
      <c r="I32" s="14">
        <v>7</v>
      </c>
      <c r="J32" s="10"/>
    </row>
    <row r="33" spans="1:10" ht="15.75" x14ac:dyDescent="0.25">
      <c r="A33" s="64"/>
      <c r="B33" s="65"/>
      <c r="C33" s="15" t="s">
        <v>28</v>
      </c>
      <c r="D33" s="16">
        <v>21</v>
      </c>
      <c r="E33" s="16">
        <v>2641</v>
      </c>
      <c r="F33" s="16">
        <v>48261293</v>
      </c>
      <c r="G33" s="16">
        <v>6687862</v>
      </c>
      <c r="H33" s="16">
        <v>54949155</v>
      </c>
      <c r="I33" s="16">
        <v>7</v>
      </c>
      <c r="J33" s="17"/>
    </row>
    <row r="34" spans="1:10" ht="15.75" x14ac:dyDescent="0.25">
      <c r="A34" s="64">
        <v>24</v>
      </c>
      <c r="B34" s="66" t="s">
        <v>38</v>
      </c>
      <c r="C34" s="13" t="s">
        <v>14</v>
      </c>
      <c r="D34" s="14">
        <v>14</v>
      </c>
      <c r="E34" s="14">
        <v>3012</v>
      </c>
      <c r="F34" s="14">
        <v>35106611</v>
      </c>
      <c r="G34" s="14">
        <v>12699336</v>
      </c>
      <c r="H34" s="14">
        <v>47805947</v>
      </c>
      <c r="I34" s="14">
        <v>5</v>
      </c>
      <c r="J34" s="10"/>
    </row>
    <row r="35" spans="1:10" ht="15.75" x14ac:dyDescent="0.25">
      <c r="A35" s="64"/>
      <c r="B35" s="66"/>
      <c r="C35" s="15" t="s">
        <v>28</v>
      </c>
      <c r="D35" s="16">
        <v>14</v>
      </c>
      <c r="E35" s="16">
        <v>3012</v>
      </c>
      <c r="F35" s="16">
        <v>35106611</v>
      </c>
      <c r="G35" s="16">
        <v>12699336</v>
      </c>
      <c r="H35" s="16">
        <v>47805947</v>
      </c>
      <c r="I35" s="16">
        <v>5</v>
      </c>
      <c r="J35" s="17"/>
    </row>
    <row r="36" spans="1:10" ht="15.75" x14ac:dyDescent="0.25">
      <c r="A36" s="64">
        <v>25</v>
      </c>
      <c r="B36" s="65" t="s">
        <v>39</v>
      </c>
      <c r="C36" s="13" t="s">
        <v>13</v>
      </c>
      <c r="D36" s="14">
        <v>1</v>
      </c>
      <c r="E36" s="14">
        <v>17</v>
      </c>
      <c r="F36" s="14">
        <v>78500</v>
      </c>
      <c r="G36" s="14">
        <v>7200</v>
      </c>
      <c r="H36" s="14">
        <v>85700</v>
      </c>
      <c r="I36" s="14">
        <v>0</v>
      </c>
      <c r="J36" s="10"/>
    </row>
    <row r="37" spans="1:10" ht="15.75" x14ac:dyDescent="0.25">
      <c r="A37" s="64"/>
      <c r="B37" s="65"/>
      <c r="C37" s="13" t="s">
        <v>14</v>
      </c>
      <c r="D37" s="14">
        <v>3</v>
      </c>
      <c r="E37" s="14">
        <v>238</v>
      </c>
      <c r="F37" s="14">
        <v>1978546</v>
      </c>
      <c r="G37" s="14">
        <v>241756</v>
      </c>
      <c r="H37" s="14">
        <v>2220302</v>
      </c>
      <c r="I37" s="14">
        <v>0</v>
      </c>
      <c r="J37" s="10"/>
    </row>
    <row r="38" spans="1:10" ht="15.75" x14ac:dyDescent="0.25">
      <c r="A38" s="64"/>
      <c r="B38" s="65"/>
      <c r="C38" s="15" t="s">
        <v>28</v>
      </c>
      <c r="D38" s="16">
        <f t="shared" ref="D38:I38" si="2">SUM(D36:D37)</f>
        <v>4</v>
      </c>
      <c r="E38" s="16">
        <f t="shared" si="2"/>
        <v>255</v>
      </c>
      <c r="F38" s="16">
        <f t="shared" si="2"/>
        <v>2057046</v>
      </c>
      <c r="G38" s="16">
        <f t="shared" si="2"/>
        <v>248956</v>
      </c>
      <c r="H38" s="16">
        <f t="shared" si="2"/>
        <v>2306002</v>
      </c>
      <c r="I38" s="16">
        <f t="shared" si="2"/>
        <v>0</v>
      </c>
      <c r="J38" s="17"/>
    </row>
    <row r="39" spans="1:10" ht="15.75" x14ac:dyDescent="0.25">
      <c r="A39" s="64">
        <v>31</v>
      </c>
      <c r="B39" s="66" t="s">
        <v>40</v>
      </c>
      <c r="C39" s="13" t="s">
        <v>14</v>
      </c>
      <c r="D39" s="14">
        <v>5</v>
      </c>
      <c r="E39" s="14">
        <v>324</v>
      </c>
      <c r="F39" s="14">
        <v>2188060</v>
      </c>
      <c r="G39" s="14">
        <v>306204</v>
      </c>
      <c r="H39" s="14">
        <v>2494264</v>
      </c>
      <c r="I39" s="14">
        <v>3</v>
      </c>
      <c r="J39" s="10"/>
    </row>
    <row r="40" spans="1:10" ht="15.75" x14ac:dyDescent="0.25">
      <c r="A40" s="64"/>
      <c r="B40" s="66"/>
      <c r="C40" s="15" t="s">
        <v>28</v>
      </c>
      <c r="D40" s="16">
        <v>5</v>
      </c>
      <c r="E40" s="16">
        <v>324</v>
      </c>
      <c r="F40" s="16">
        <v>2188060</v>
      </c>
      <c r="G40" s="16">
        <v>306204</v>
      </c>
      <c r="H40" s="16">
        <v>2494264</v>
      </c>
      <c r="I40" s="16">
        <v>3</v>
      </c>
      <c r="J40" s="17"/>
    </row>
    <row r="41" spans="1:10" ht="15.75" x14ac:dyDescent="0.25">
      <c r="A41" s="67" t="s">
        <v>41</v>
      </c>
      <c r="B41" s="68"/>
      <c r="C41" s="69"/>
      <c r="D41" s="15">
        <f t="shared" ref="D41:I41" si="3">D7+D9+D13+D15+D17+D19+D22+D27+D29+D31+D33+D35+D38+D40+D11</f>
        <v>128</v>
      </c>
      <c r="E41" s="15">
        <f t="shared" si="3"/>
        <v>12713</v>
      </c>
      <c r="F41" s="15">
        <f t="shared" si="3"/>
        <v>141965034</v>
      </c>
      <c r="G41" s="15">
        <f t="shared" si="3"/>
        <v>28264623</v>
      </c>
      <c r="H41" s="15">
        <f t="shared" si="3"/>
        <v>170229657</v>
      </c>
      <c r="I41" s="15">
        <f t="shared" si="3"/>
        <v>50</v>
      </c>
      <c r="J41" s="21"/>
    </row>
  </sheetData>
  <mergeCells count="36">
    <mergeCell ref="A8:A9"/>
    <mergeCell ref="B8:B9"/>
    <mergeCell ref="A1:I1"/>
    <mergeCell ref="A2:I2"/>
    <mergeCell ref="A4:I4"/>
    <mergeCell ref="A5:A7"/>
    <mergeCell ref="B5:B7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2"/>
    <mergeCell ref="B20:B22"/>
    <mergeCell ref="A23:I23"/>
    <mergeCell ref="A24:I24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8"/>
    <mergeCell ref="B36:B38"/>
    <mergeCell ref="A39:A40"/>
    <mergeCell ref="B39:B40"/>
    <mergeCell ref="A41:C4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95D9-F757-44B3-94F9-24E049BAF4EA}">
  <dimension ref="A1:I38"/>
  <sheetViews>
    <sheetView rightToLeft="1" workbookViewId="0">
      <selection sqref="A1:XFD1048576"/>
    </sheetView>
  </sheetViews>
  <sheetFormatPr defaultRowHeight="14.25" x14ac:dyDescent="0.2"/>
  <cols>
    <col min="1" max="1" width="9.140625" style="10"/>
    <col min="2" max="2" width="31.42578125" style="114" customWidth="1"/>
    <col min="3" max="9" width="15.7109375" style="10" customWidth="1"/>
    <col min="10" max="16384" width="9.140625" style="10"/>
  </cols>
  <sheetData>
    <row r="1" spans="1:9" ht="24.95" customHeight="1" x14ac:dyDescent="0.2">
      <c r="A1" s="58" t="s">
        <v>155</v>
      </c>
      <c r="B1" s="58"/>
      <c r="C1" s="58"/>
      <c r="D1" s="58"/>
      <c r="E1" s="58"/>
      <c r="F1" s="58"/>
      <c r="G1" s="58"/>
      <c r="H1" s="58"/>
      <c r="I1" s="58"/>
    </row>
    <row r="2" spans="1:9" ht="24.95" customHeight="1" x14ac:dyDescent="0.2">
      <c r="A2" s="59" t="s">
        <v>156</v>
      </c>
      <c r="B2" s="59"/>
      <c r="C2" s="59"/>
      <c r="D2" s="59"/>
      <c r="E2" s="59"/>
      <c r="F2" s="59"/>
      <c r="G2" s="59"/>
      <c r="H2" s="59"/>
      <c r="I2" s="59"/>
    </row>
    <row r="3" spans="1:9" ht="57" customHeight="1" x14ac:dyDescent="0.2">
      <c r="A3" s="19" t="s">
        <v>20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21</v>
      </c>
      <c r="G3" s="19" t="s">
        <v>8</v>
      </c>
      <c r="H3" s="19" t="s">
        <v>9</v>
      </c>
      <c r="I3" s="19" t="s">
        <v>22</v>
      </c>
    </row>
    <row r="4" spans="1:9" ht="24.95" customHeight="1" x14ac:dyDescent="0.2">
      <c r="A4" s="121" t="s">
        <v>12</v>
      </c>
      <c r="B4" s="122"/>
      <c r="C4" s="121"/>
      <c r="D4" s="121"/>
      <c r="E4" s="121"/>
      <c r="F4" s="121"/>
      <c r="G4" s="121"/>
      <c r="H4" s="121"/>
      <c r="I4" s="121"/>
    </row>
    <row r="5" spans="1:9" ht="24.95" customHeight="1" x14ac:dyDescent="0.2">
      <c r="A5" s="86">
        <v>10</v>
      </c>
      <c r="B5" s="86" t="s">
        <v>23</v>
      </c>
      <c r="C5" s="24" t="s">
        <v>14</v>
      </c>
      <c r="D5" s="22">
        <v>11</v>
      </c>
      <c r="E5" s="22">
        <v>1098</v>
      </c>
      <c r="F5" s="22">
        <v>7349335</v>
      </c>
      <c r="G5" s="22">
        <v>1118805</v>
      </c>
      <c r="H5" s="22">
        <v>8468140</v>
      </c>
      <c r="I5" s="22">
        <v>3</v>
      </c>
    </row>
    <row r="6" spans="1:9" ht="24.95" customHeight="1" x14ac:dyDescent="0.2">
      <c r="A6" s="123"/>
      <c r="B6" s="123"/>
      <c r="C6" s="24" t="s">
        <v>15</v>
      </c>
      <c r="D6" s="22">
        <v>1</v>
      </c>
      <c r="E6" s="22">
        <v>36</v>
      </c>
      <c r="F6" s="22">
        <v>297000</v>
      </c>
      <c r="G6" s="22">
        <v>70376</v>
      </c>
      <c r="H6" s="22">
        <v>367376</v>
      </c>
      <c r="I6" s="22">
        <v>0</v>
      </c>
    </row>
    <row r="7" spans="1:9" ht="24.95" customHeight="1" x14ac:dyDescent="0.2">
      <c r="A7" s="87"/>
      <c r="B7" s="87"/>
      <c r="C7" s="15" t="s">
        <v>24</v>
      </c>
      <c r="D7" s="39">
        <f t="shared" ref="D7:I7" si="0">SUM(D5:D6)</f>
        <v>12</v>
      </c>
      <c r="E7" s="39">
        <f t="shared" si="0"/>
        <v>1134</v>
      </c>
      <c r="F7" s="39">
        <f t="shared" si="0"/>
        <v>7646335</v>
      </c>
      <c r="G7" s="39">
        <f t="shared" si="0"/>
        <v>1189181</v>
      </c>
      <c r="H7" s="39">
        <f t="shared" si="0"/>
        <v>8835516</v>
      </c>
      <c r="I7" s="39">
        <f t="shared" si="0"/>
        <v>3</v>
      </c>
    </row>
    <row r="8" spans="1:9" ht="24.95" customHeight="1" x14ac:dyDescent="0.2">
      <c r="A8" s="86">
        <v>11</v>
      </c>
      <c r="B8" s="86" t="s">
        <v>25</v>
      </c>
      <c r="C8" s="24" t="s">
        <v>14</v>
      </c>
      <c r="D8" s="22">
        <v>4</v>
      </c>
      <c r="E8" s="22">
        <v>248</v>
      </c>
      <c r="F8" s="22">
        <v>1851980</v>
      </c>
      <c r="G8" s="22">
        <v>164872</v>
      </c>
      <c r="H8" s="22">
        <v>2016852</v>
      </c>
      <c r="I8" s="22">
        <v>9</v>
      </c>
    </row>
    <row r="9" spans="1:9" ht="24.95" customHeight="1" x14ac:dyDescent="0.2">
      <c r="A9" s="87"/>
      <c r="B9" s="87"/>
      <c r="C9" s="15" t="s">
        <v>24</v>
      </c>
      <c r="D9" s="39">
        <v>4</v>
      </c>
      <c r="E9" s="39">
        <v>248</v>
      </c>
      <c r="F9" s="39">
        <v>1851980</v>
      </c>
      <c r="G9" s="39">
        <v>164872</v>
      </c>
      <c r="H9" s="39">
        <v>2016852</v>
      </c>
      <c r="I9" s="39">
        <v>9</v>
      </c>
    </row>
    <row r="10" spans="1:9" ht="24.95" customHeight="1" x14ac:dyDescent="0.2">
      <c r="A10" s="86">
        <v>12</v>
      </c>
      <c r="B10" s="86" t="s">
        <v>61</v>
      </c>
      <c r="C10" s="55" t="s">
        <v>14</v>
      </c>
      <c r="D10" s="22">
        <v>1</v>
      </c>
      <c r="E10" s="22">
        <v>98</v>
      </c>
      <c r="F10" s="22">
        <v>96430</v>
      </c>
      <c r="G10" s="22">
        <v>27600</v>
      </c>
      <c r="H10" s="22">
        <v>124030</v>
      </c>
      <c r="I10" s="22">
        <v>0</v>
      </c>
    </row>
    <row r="11" spans="1:9" ht="24.95" customHeight="1" x14ac:dyDescent="0.2">
      <c r="A11" s="87"/>
      <c r="B11" s="87"/>
      <c r="C11" s="15" t="s">
        <v>24</v>
      </c>
      <c r="D11" s="39">
        <v>1</v>
      </c>
      <c r="E11" s="39">
        <v>98</v>
      </c>
      <c r="F11" s="39">
        <v>96430</v>
      </c>
      <c r="G11" s="39">
        <v>27600</v>
      </c>
      <c r="H11" s="39">
        <v>124030</v>
      </c>
      <c r="I11" s="39">
        <v>0</v>
      </c>
    </row>
    <row r="12" spans="1:9" ht="24.95" customHeight="1" x14ac:dyDescent="0.2">
      <c r="A12" s="86">
        <v>13</v>
      </c>
      <c r="B12" s="86" t="s">
        <v>157</v>
      </c>
      <c r="C12" s="24" t="s">
        <v>14</v>
      </c>
      <c r="D12" s="22">
        <v>1</v>
      </c>
      <c r="E12" s="22">
        <v>29</v>
      </c>
      <c r="F12" s="22">
        <v>234600</v>
      </c>
      <c r="G12" s="22">
        <v>16520</v>
      </c>
      <c r="H12" s="22">
        <v>251120</v>
      </c>
      <c r="I12" s="22">
        <v>1</v>
      </c>
    </row>
    <row r="13" spans="1:9" ht="24.95" customHeight="1" x14ac:dyDescent="0.2">
      <c r="A13" s="87"/>
      <c r="B13" s="87"/>
      <c r="C13" s="15" t="s">
        <v>24</v>
      </c>
      <c r="D13" s="39">
        <v>1</v>
      </c>
      <c r="E13" s="39">
        <v>29</v>
      </c>
      <c r="F13" s="39">
        <v>234600</v>
      </c>
      <c r="G13" s="39">
        <v>16520</v>
      </c>
      <c r="H13" s="39">
        <v>251120</v>
      </c>
      <c r="I13" s="39">
        <v>1</v>
      </c>
    </row>
    <row r="14" spans="1:9" ht="24.95" customHeight="1" x14ac:dyDescent="0.2">
      <c r="A14" s="86">
        <v>16</v>
      </c>
      <c r="B14" s="95" t="s">
        <v>29</v>
      </c>
      <c r="C14" s="18" t="s">
        <v>14</v>
      </c>
      <c r="D14" s="22">
        <v>1</v>
      </c>
      <c r="E14" s="22">
        <v>43</v>
      </c>
      <c r="F14" s="22">
        <v>172000</v>
      </c>
      <c r="G14" s="22">
        <v>40220</v>
      </c>
      <c r="H14" s="22">
        <v>212220</v>
      </c>
      <c r="I14" s="22">
        <v>1</v>
      </c>
    </row>
    <row r="15" spans="1:9" ht="25.5" customHeight="1" x14ac:dyDescent="0.2">
      <c r="A15" s="87"/>
      <c r="B15" s="95"/>
      <c r="C15" s="15" t="s">
        <v>24</v>
      </c>
      <c r="D15" s="39">
        <v>1</v>
      </c>
      <c r="E15" s="39">
        <v>43</v>
      </c>
      <c r="F15" s="39">
        <v>172000</v>
      </c>
      <c r="G15" s="39">
        <v>40220</v>
      </c>
      <c r="H15" s="39">
        <v>212220</v>
      </c>
      <c r="I15" s="39">
        <v>1</v>
      </c>
    </row>
    <row r="16" spans="1:9" ht="24.95" customHeight="1" x14ac:dyDescent="0.2">
      <c r="A16" s="86">
        <v>17</v>
      </c>
      <c r="B16" s="86" t="s">
        <v>30</v>
      </c>
      <c r="C16" s="13" t="s">
        <v>14</v>
      </c>
      <c r="D16" s="22">
        <v>2</v>
      </c>
      <c r="E16" s="22">
        <v>105</v>
      </c>
      <c r="F16" s="22">
        <v>1159069</v>
      </c>
      <c r="G16" s="22">
        <v>141600</v>
      </c>
      <c r="H16" s="22">
        <v>1300669</v>
      </c>
      <c r="I16" s="22">
        <v>0</v>
      </c>
    </row>
    <row r="17" spans="1:9" ht="24.95" customHeight="1" x14ac:dyDescent="0.2">
      <c r="A17" s="87"/>
      <c r="B17" s="87"/>
      <c r="C17" s="15" t="s">
        <v>24</v>
      </c>
      <c r="D17" s="39">
        <v>2</v>
      </c>
      <c r="E17" s="39">
        <v>105</v>
      </c>
      <c r="F17" s="39">
        <v>1159069</v>
      </c>
      <c r="G17" s="39">
        <v>141600</v>
      </c>
      <c r="H17" s="39">
        <v>1300669</v>
      </c>
      <c r="I17" s="39">
        <v>0</v>
      </c>
    </row>
    <row r="18" spans="1:9" ht="24.95" customHeight="1" x14ac:dyDescent="0.2">
      <c r="A18" s="64">
        <v>19</v>
      </c>
      <c r="B18" s="95" t="s">
        <v>32</v>
      </c>
      <c r="C18" s="13" t="s">
        <v>13</v>
      </c>
      <c r="D18" s="22">
        <v>1</v>
      </c>
      <c r="E18" s="22">
        <v>39</v>
      </c>
      <c r="F18" s="22">
        <v>393000</v>
      </c>
      <c r="G18" s="22">
        <v>32000</v>
      </c>
      <c r="H18" s="22">
        <v>425000</v>
      </c>
      <c r="I18" s="22">
        <v>0</v>
      </c>
    </row>
    <row r="19" spans="1:9" ht="24.95" customHeight="1" x14ac:dyDescent="0.2">
      <c r="A19" s="64"/>
      <c r="B19" s="95"/>
      <c r="C19" s="13" t="s">
        <v>14</v>
      </c>
      <c r="D19" s="22">
        <v>2</v>
      </c>
      <c r="E19" s="22">
        <v>116</v>
      </c>
      <c r="F19" s="22">
        <v>1027592</v>
      </c>
      <c r="G19" s="22">
        <v>178232</v>
      </c>
      <c r="H19" s="22">
        <v>1205824</v>
      </c>
      <c r="I19" s="22">
        <v>0</v>
      </c>
    </row>
    <row r="20" spans="1:9" ht="24.95" customHeight="1" x14ac:dyDescent="0.2">
      <c r="A20" s="64"/>
      <c r="B20" s="95"/>
      <c r="C20" s="15" t="s">
        <v>24</v>
      </c>
      <c r="D20" s="39">
        <f t="shared" ref="D20:I20" si="1">SUM(D18:D19)</f>
        <v>3</v>
      </c>
      <c r="E20" s="39">
        <f t="shared" si="1"/>
        <v>155</v>
      </c>
      <c r="F20" s="39">
        <f t="shared" si="1"/>
        <v>1420592</v>
      </c>
      <c r="G20" s="39">
        <f t="shared" si="1"/>
        <v>210232</v>
      </c>
      <c r="H20" s="39">
        <f t="shared" si="1"/>
        <v>1630824</v>
      </c>
      <c r="I20" s="39">
        <f t="shared" si="1"/>
        <v>0</v>
      </c>
    </row>
    <row r="21" spans="1:9" ht="24.95" customHeight="1" x14ac:dyDescent="0.25">
      <c r="A21" s="124" t="s">
        <v>155</v>
      </c>
      <c r="B21" s="125"/>
      <c r="C21" s="125"/>
      <c r="D21" s="125"/>
      <c r="E21" s="125"/>
      <c r="F21" s="125"/>
      <c r="G21" s="125"/>
      <c r="H21" s="125"/>
      <c r="I21" s="126"/>
    </row>
    <row r="22" spans="1:9" ht="24.95" customHeight="1" x14ac:dyDescent="0.2">
      <c r="A22" s="78" t="s">
        <v>158</v>
      </c>
      <c r="B22" s="78"/>
      <c r="C22" s="78"/>
      <c r="D22" s="78"/>
      <c r="E22" s="78"/>
      <c r="F22" s="78"/>
      <c r="G22" s="78"/>
      <c r="H22" s="78"/>
      <c r="I22" s="78"/>
    </row>
    <row r="23" spans="1:9" ht="54.75" customHeight="1" x14ac:dyDescent="0.2">
      <c r="A23" s="19" t="s">
        <v>20</v>
      </c>
      <c r="B23" s="19" t="s">
        <v>3</v>
      </c>
      <c r="C23" s="19" t="s">
        <v>4</v>
      </c>
      <c r="D23" s="19" t="s">
        <v>5</v>
      </c>
      <c r="E23" s="19" t="s">
        <v>6</v>
      </c>
      <c r="F23" s="19" t="s">
        <v>21</v>
      </c>
      <c r="G23" s="19" t="s">
        <v>8</v>
      </c>
      <c r="H23" s="19" t="s">
        <v>9</v>
      </c>
      <c r="I23" s="19" t="s">
        <v>22</v>
      </c>
    </row>
    <row r="24" spans="1:9" ht="24.95" customHeight="1" x14ac:dyDescent="0.2">
      <c r="A24" s="86">
        <v>20</v>
      </c>
      <c r="B24" s="107" t="s">
        <v>34</v>
      </c>
      <c r="C24" s="13" t="s">
        <v>14</v>
      </c>
      <c r="D24" s="22">
        <v>1</v>
      </c>
      <c r="E24" s="22">
        <v>73</v>
      </c>
      <c r="F24" s="22">
        <v>113480</v>
      </c>
      <c r="G24" s="22">
        <v>21252</v>
      </c>
      <c r="H24" s="22">
        <v>134732</v>
      </c>
      <c r="I24" s="22">
        <v>3</v>
      </c>
    </row>
    <row r="25" spans="1:9" ht="24.95" customHeight="1" x14ac:dyDescent="0.2">
      <c r="A25" s="87"/>
      <c r="B25" s="108"/>
      <c r="C25" s="15" t="s">
        <v>24</v>
      </c>
      <c r="D25" s="39">
        <v>1</v>
      </c>
      <c r="E25" s="39">
        <v>73</v>
      </c>
      <c r="F25" s="39">
        <v>113480</v>
      </c>
      <c r="G25" s="39">
        <v>21252</v>
      </c>
      <c r="H25" s="39">
        <v>134732</v>
      </c>
      <c r="I25" s="39">
        <v>3</v>
      </c>
    </row>
    <row r="26" spans="1:9" ht="24.95" customHeight="1" x14ac:dyDescent="0.2">
      <c r="A26" s="86">
        <v>21</v>
      </c>
      <c r="B26" s="107" t="s">
        <v>35</v>
      </c>
      <c r="C26" s="13" t="s">
        <v>14</v>
      </c>
      <c r="D26" s="22">
        <v>1</v>
      </c>
      <c r="E26" s="22">
        <v>525</v>
      </c>
      <c r="F26" s="22">
        <v>3649504</v>
      </c>
      <c r="G26" s="22">
        <v>679079</v>
      </c>
      <c r="H26" s="22">
        <v>4328583</v>
      </c>
      <c r="I26" s="22">
        <v>0</v>
      </c>
    </row>
    <row r="27" spans="1:9" ht="24.95" customHeight="1" x14ac:dyDescent="0.2">
      <c r="A27" s="87"/>
      <c r="B27" s="108"/>
      <c r="C27" s="15" t="s">
        <v>24</v>
      </c>
      <c r="D27" s="39">
        <v>1</v>
      </c>
      <c r="E27" s="39">
        <v>525</v>
      </c>
      <c r="F27" s="39">
        <v>3649504</v>
      </c>
      <c r="G27" s="39">
        <v>679079</v>
      </c>
      <c r="H27" s="39">
        <v>4328583</v>
      </c>
      <c r="I27" s="39">
        <v>0</v>
      </c>
    </row>
    <row r="28" spans="1:9" ht="24.95" customHeight="1" x14ac:dyDescent="0.2">
      <c r="A28" s="86">
        <v>22</v>
      </c>
      <c r="B28" s="107" t="s">
        <v>139</v>
      </c>
      <c r="C28" s="13" t="s">
        <v>14</v>
      </c>
      <c r="D28" s="22">
        <v>5</v>
      </c>
      <c r="E28" s="22">
        <v>405</v>
      </c>
      <c r="F28" s="22">
        <v>3271530</v>
      </c>
      <c r="G28" s="22">
        <v>365268</v>
      </c>
      <c r="H28" s="22">
        <v>3636798</v>
      </c>
      <c r="I28" s="22">
        <v>3</v>
      </c>
    </row>
    <row r="29" spans="1:9" ht="24.95" customHeight="1" x14ac:dyDescent="0.2">
      <c r="A29" s="87"/>
      <c r="B29" s="108"/>
      <c r="C29" s="15" t="s">
        <v>24</v>
      </c>
      <c r="D29" s="39">
        <v>5</v>
      </c>
      <c r="E29" s="39">
        <v>405</v>
      </c>
      <c r="F29" s="39">
        <v>3271530</v>
      </c>
      <c r="G29" s="39">
        <v>365268</v>
      </c>
      <c r="H29" s="39">
        <v>3636798</v>
      </c>
      <c r="I29" s="39">
        <v>3</v>
      </c>
    </row>
    <row r="30" spans="1:9" ht="24.95" customHeight="1" x14ac:dyDescent="0.2">
      <c r="A30" s="86">
        <v>23</v>
      </c>
      <c r="B30" s="107" t="s">
        <v>37</v>
      </c>
      <c r="C30" s="13" t="s">
        <v>14</v>
      </c>
      <c r="D30" s="22">
        <v>13</v>
      </c>
      <c r="E30" s="22">
        <v>2063</v>
      </c>
      <c r="F30" s="22">
        <v>42574269</v>
      </c>
      <c r="G30" s="22">
        <v>5335925</v>
      </c>
      <c r="H30" s="22">
        <v>47910194</v>
      </c>
      <c r="I30" s="22">
        <v>5</v>
      </c>
    </row>
    <row r="31" spans="1:9" ht="24.95" customHeight="1" x14ac:dyDescent="0.2">
      <c r="A31" s="87"/>
      <c r="B31" s="108"/>
      <c r="C31" s="15" t="s">
        <v>28</v>
      </c>
      <c r="D31" s="39">
        <v>13</v>
      </c>
      <c r="E31" s="39">
        <v>2063</v>
      </c>
      <c r="F31" s="39">
        <v>42574269</v>
      </c>
      <c r="G31" s="39">
        <v>5335925</v>
      </c>
      <c r="H31" s="39">
        <v>47910194</v>
      </c>
      <c r="I31" s="39">
        <v>5</v>
      </c>
    </row>
    <row r="32" spans="1:9" ht="24.95" customHeight="1" x14ac:dyDescent="0.2">
      <c r="A32" s="64">
        <v>24</v>
      </c>
      <c r="B32" s="64" t="s">
        <v>38</v>
      </c>
      <c r="C32" s="13" t="s">
        <v>14</v>
      </c>
      <c r="D32" s="22">
        <v>6</v>
      </c>
      <c r="E32" s="22">
        <v>1085</v>
      </c>
      <c r="F32" s="22">
        <v>10401531</v>
      </c>
      <c r="G32" s="22">
        <v>6292296</v>
      </c>
      <c r="H32" s="22">
        <v>16693827</v>
      </c>
      <c r="I32" s="22">
        <v>2</v>
      </c>
    </row>
    <row r="33" spans="1:9" ht="24.95" customHeight="1" x14ac:dyDescent="0.2">
      <c r="A33" s="64"/>
      <c r="B33" s="64"/>
      <c r="C33" s="15" t="s">
        <v>28</v>
      </c>
      <c r="D33" s="39">
        <v>6</v>
      </c>
      <c r="E33" s="39">
        <v>1085</v>
      </c>
      <c r="F33" s="39">
        <v>10401531</v>
      </c>
      <c r="G33" s="39">
        <v>6292296</v>
      </c>
      <c r="H33" s="39">
        <v>16693827</v>
      </c>
      <c r="I33" s="39">
        <v>2</v>
      </c>
    </row>
    <row r="34" spans="1:9" ht="24.95" customHeight="1" x14ac:dyDescent="0.2">
      <c r="A34" s="64">
        <v>25</v>
      </c>
      <c r="B34" s="95" t="s">
        <v>39</v>
      </c>
      <c r="C34" s="13" t="s">
        <v>14</v>
      </c>
      <c r="D34" s="22">
        <v>1</v>
      </c>
      <c r="E34" s="22">
        <v>152</v>
      </c>
      <c r="F34" s="22">
        <v>1053180</v>
      </c>
      <c r="G34" s="22">
        <v>100938</v>
      </c>
      <c r="H34" s="22">
        <v>1154118</v>
      </c>
      <c r="I34" s="22">
        <v>0</v>
      </c>
    </row>
    <row r="35" spans="1:9" ht="24.95" customHeight="1" x14ac:dyDescent="0.2">
      <c r="A35" s="64"/>
      <c r="B35" s="95"/>
      <c r="C35" s="15" t="s">
        <v>28</v>
      </c>
      <c r="D35" s="39">
        <v>1</v>
      </c>
      <c r="E35" s="39">
        <v>152</v>
      </c>
      <c r="F35" s="39">
        <v>1053180</v>
      </c>
      <c r="G35" s="39">
        <v>100938</v>
      </c>
      <c r="H35" s="39">
        <v>1154118</v>
      </c>
      <c r="I35" s="39">
        <v>0</v>
      </c>
    </row>
    <row r="36" spans="1:9" ht="24.95" customHeight="1" x14ac:dyDescent="0.2">
      <c r="A36" s="64">
        <v>31</v>
      </c>
      <c r="B36" s="64" t="s">
        <v>40</v>
      </c>
      <c r="C36" s="13" t="s">
        <v>14</v>
      </c>
      <c r="D36" s="22">
        <v>1</v>
      </c>
      <c r="E36" s="22">
        <v>29</v>
      </c>
      <c r="F36" s="22">
        <v>188760</v>
      </c>
      <c r="G36" s="22">
        <v>34254</v>
      </c>
      <c r="H36" s="22">
        <v>223014</v>
      </c>
      <c r="I36" s="22">
        <v>1</v>
      </c>
    </row>
    <row r="37" spans="1:9" ht="24.95" customHeight="1" x14ac:dyDescent="0.2">
      <c r="A37" s="64"/>
      <c r="B37" s="64"/>
      <c r="C37" s="15" t="s">
        <v>28</v>
      </c>
      <c r="D37" s="39">
        <v>1</v>
      </c>
      <c r="E37" s="39">
        <v>29</v>
      </c>
      <c r="F37" s="39">
        <v>188760</v>
      </c>
      <c r="G37" s="39">
        <v>34254</v>
      </c>
      <c r="H37" s="39">
        <v>223014</v>
      </c>
      <c r="I37" s="39">
        <v>1</v>
      </c>
    </row>
    <row r="38" spans="1:9" ht="32.25" customHeight="1" x14ac:dyDescent="0.2">
      <c r="A38" s="75" t="s">
        <v>41</v>
      </c>
      <c r="B38" s="75"/>
      <c r="C38" s="75"/>
      <c r="D38" s="15">
        <f t="shared" ref="D38:I38" si="2">D7+D9+D11+D13+D15+D17+D20+D25+D27+D29+D31+D33+D35+D37</f>
        <v>52</v>
      </c>
      <c r="E38" s="15">
        <f t="shared" si="2"/>
        <v>6144</v>
      </c>
      <c r="F38" s="15">
        <f t="shared" si="2"/>
        <v>73833260</v>
      </c>
      <c r="G38" s="15">
        <f t="shared" si="2"/>
        <v>14619237</v>
      </c>
      <c r="H38" s="15">
        <f t="shared" si="2"/>
        <v>88452497</v>
      </c>
      <c r="I38" s="15">
        <f t="shared" si="2"/>
        <v>28</v>
      </c>
    </row>
  </sheetData>
  <mergeCells count="33">
    <mergeCell ref="A36:A37"/>
    <mergeCell ref="B36:B37"/>
    <mergeCell ref="A38:C38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16:A17"/>
    <mergeCell ref="B16:B17"/>
    <mergeCell ref="A18:A20"/>
    <mergeCell ref="B18:B20"/>
    <mergeCell ref="A21:I21"/>
    <mergeCell ref="A22:I22"/>
    <mergeCell ref="A10:A11"/>
    <mergeCell ref="B10:B11"/>
    <mergeCell ref="A12:A13"/>
    <mergeCell ref="B12:B13"/>
    <mergeCell ref="A14:A15"/>
    <mergeCell ref="B14:B15"/>
    <mergeCell ref="A1:I1"/>
    <mergeCell ref="A2:I2"/>
    <mergeCell ref="A5:A7"/>
    <mergeCell ref="B5:B7"/>
    <mergeCell ref="A8:A9"/>
    <mergeCell ref="B8:B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7FC94-8D4F-4B18-A313-F27239D4DA6C}">
  <dimension ref="A1:J65"/>
  <sheetViews>
    <sheetView rightToLeft="1" workbookViewId="0">
      <selection activeCell="D8" sqref="D8"/>
    </sheetView>
  </sheetViews>
  <sheetFormatPr defaultRowHeight="15" x14ac:dyDescent="0.25"/>
  <cols>
    <col min="1" max="1" width="8.85546875" customWidth="1"/>
    <col min="2" max="2" width="10.28515625" customWidth="1"/>
    <col min="3" max="3" width="28.7109375" customWidth="1"/>
    <col min="4" max="4" width="13.5703125" customWidth="1"/>
    <col min="5" max="5" width="14.5703125" customWidth="1"/>
    <col min="6" max="6" width="14.7109375" customWidth="1"/>
    <col min="7" max="7" width="15.7109375" customWidth="1"/>
    <col min="8" max="8" width="16.7109375" customWidth="1"/>
    <col min="9" max="9" width="16.28515625" customWidth="1"/>
    <col min="10" max="10" width="14.85546875" customWidth="1"/>
  </cols>
  <sheetData>
    <row r="1" spans="1:10" ht="24.95" customHeight="1" x14ac:dyDescent="0.25">
      <c r="B1" s="58" t="s">
        <v>159</v>
      </c>
      <c r="C1" s="58"/>
      <c r="D1" s="58"/>
      <c r="E1" s="58"/>
      <c r="F1" s="58"/>
      <c r="G1" s="58"/>
      <c r="H1" s="58"/>
      <c r="I1" s="58"/>
      <c r="J1" s="58"/>
    </row>
    <row r="2" spans="1:10" ht="24.95" customHeight="1" x14ac:dyDescent="0.25">
      <c r="B2" s="92" t="s">
        <v>160</v>
      </c>
      <c r="C2" s="92"/>
      <c r="D2" s="92"/>
      <c r="E2" s="92"/>
      <c r="F2" s="92"/>
      <c r="G2" s="92"/>
      <c r="H2" s="92"/>
      <c r="I2" s="92"/>
      <c r="J2" s="92"/>
    </row>
    <row r="3" spans="1:10" ht="55.5" customHeight="1" x14ac:dyDescent="0.25">
      <c r="A3" s="127"/>
      <c r="B3" s="51" t="s">
        <v>44</v>
      </c>
      <c r="C3" s="51" t="s">
        <v>3</v>
      </c>
      <c r="D3" s="32" t="s">
        <v>4</v>
      </c>
      <c r="E3" s="32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32" t="s">
        <v>45</v>
      </c>
    </row>
    <row r="4" spans="1:10" ht="24.95" customHeight="1" x14ac:dyDescent="0.25">
      <c r="B4" s="64">
        <v>1030</v>
      </c>
      <c r="C4" s="128" t="s">
        <v>47</v>
      </c>
      <c r="D4" s="13" t="s">
        <v>14</v>
      </c>
      <c r="E4" s="22">
        <v>1</v>
      </c>
      <c r="F4" s="22">
        <v>408</v>
      </c>
      <c r="G4" s="22">
        <v>3731165</v>
      </c>
      <c r="H4" s="22">
        <v>615029</v>
      </c>
      <c r="I4" s="22">
        <v>4346194</v>
      </c>
      <c r="J4" s="22">
        <v>0</v>
      </c>
    </row>
    <row r="5" spans="1:10" ht="24.95" customHeight="1" x14ac:dyDescent="0.25">
      <c r="B5" s="64"/>
      <c r="C5" s="128"/>
      <c r="D5" s="13" t="s">
        <v>15</v>
      </c>
      <c r="E5" s="22">
        <v>1</v>
      </c>
      <c r="F5" s="22">
        <v>36</v>
      </c>
      <c r="G5" s="22">
        <v>297000</v>
      </c>
      <c r="H5" s="22">
        <v>70376</v>
      </c>
      <c r="I5" s="22">
        <v>367376</v>
      </c>
      <c r="J5" s="22">
        <v>0</v>
      </c>
    </row>
    <row r="6" spans="1:10" ht="24.95" customHeight="1" x14ac:dyDescent="0.25">
      <c r="B6" s="64"/>
      <c r="C6" s="128"/>
      <c r="D6" s="15" t="s">
        <v>24</v>
      </c>
      <c r="E6" s="39">
        <f t="shared" ref="E6:J6" si="0">SUM(E4:E5)</f>
        <v>2</v>
      </c>
      <c r="F6" s="39">
        <f t="shared" si="0"/>
        <v>444</v>
      </c>
      <c r="G6" s="39">
        <f t="shared" si="0"/>
        <v>4028165</v>
      </c>
      <c r="H6" s="39">
        <f t="shared" si="0"/>
        <v>685405</v>
      </c>
      <c r="I6" s="39">
        <f t="shared" si="0"/>
        <v>4713570</v>
      </c>
      <c r="J6" s="39">
        <f t="shared" si="0"/>
        <v>0</v>
      </c>
    </row>
    <row r="7" spans="1:10" ht="24.95" customHeight="1" x14ac:dyDescent="0.25">
      <c r="B7" s="64">
        <v>1050</v>
      </c>
      <c r="C7" s="95" t="s">
        <v>49</v>
      </c>
      <c r="D7" s="13" t="s">
        <v>14</v>
      </c>
      <c r="E7" s="22">
        <v>3</v>
      </c>
      <c r="F7" s="22">
        <v>322</v>
      </c>
      <c r="G7" s="22">
        <v>1837550</v>
      </c>
      <c r="H7" s="22">
        <v>314102</v>
      </c>
      <c r="I7" s="22">
        <v>2151652</v>
      </c>
      <c r="J7" s="22">
        <v>1</v>
      </c>
    </row>
    <row r="8" spans="1:10" ht="24.95" customHeight="1" x14ac:dyDescent="0.25">
      <c r="B8" s="64"/>
      <c r="C8" s="95"/>
      <c r="D8" s="15" t="s">
        <v>28</v>
      </c>
      <c r="E8" s="39">
        <v>3</v>
      </c>
      <c r="F8" s="39">
        <v>322</v>
      </c>
      <c r="G8" s="39">
        <v>1837550</v>
      </c>
      <c r="H8" s="39">
        <v>314102</v>
      </c>
      <c r="I8" s="39">
        <v>2151652</v>
      </c>
      <c r="J8" s="39">
        <v>1</v>
      </c>
    </row>
    <row r="9" spans="1:10" ht="24.95" customHeight="1" x14ac:dyDescent="0.25">
      <c r="B9" s="64">
        <v>1061</v>
      </c>
      <c r="C9" s="95" t="s">
        <v>50</v>
      </c>
      <c r="D9" s="13" t="s">
        <v>14</v>
      </c>
      <c r="E9" s="22">
        <v>1</v>
      </c>
      <c r="F9" s="22">
        <v>33</v>
      </c>
      <c r="G9" s="22">
        <v>264000</v>
      </c>
      <c r="H9" s="22">
        <v>45680</v>
      </c>
      <c r="I9" s="22">
        <v>309680</v>
      </c>
      <c r="J9" s="22">
        <v>0</v>
      </c>
    </row>
    <row r="10" spans="1:10" ht="24.95" customHeight="1" x14ac:dyDescent="0.25">
      <c r="B10" s="64"/>
      <c r="C10" s="95"/>
      <c r="D10" s="15" t="s">
        <v>28</v>
      </c>
      <c r="E10" s="39">
        <v>1</v>
      </c>
      <c r="F10" s="39">
        <v>33</v>
      </c>
      <c r="G10" s="39">
        <v>264000</v>
      </c>
      <c r="H10" s="39">
        <v>45680</v>
      </c>
      <c r="I10" s="39">
        <v>309680</v>
      </c>
      <c r="J10" s="39">
        <v>0</v>
      </c>
    </row>
    <row r="11" spans="1:10" ht="24.95" customHeight="1" x14ac:dyDescent="0.25">
      <c r="B11" s="64">
        <v>1071</v>
      </c>
      <c r="C11" s="95" t="s">
        <v>51</v>
      </c>
      <c r="D11" s="13" t="s">
        <v>14</v>
      </c>
      <c r="E11" s="22">
        <v>2</v>
      </c>
      <c r="F11" s="22">
        <v>202</v>
      </c>
      <c r="G11" s="22">
        <v>807900</v>
      </c>
      <c r="H11" s="22">
        <v>93848</v>
      </c>
      <c r="I11" s="22">
        <v>901748</v>
      </c>
      <c r="J11" s="22">
        <v>1</v>
      </c>
    </row>
    <row r="12" spans="1:10" ht="24.95" customHeight="1" x14ac:dyDescent="0.25">
      <c r="B12" s="64"/>
      <c r="C12" s="95"/>
      <c r="D12" s="15" t="s">
        <v>28</v>
      </c>
      <c r="E12" s="39">
        <v>2</v>
      </c>
      <c r="F12" s="39">
        <v>202</v>
      </c>
      <c r="G12" s="39">
        <v>807900</v>
      </c>
      <c r="H12" s="39">
        <v>93848</v>
      </c>
      <c r="I12" s="39">
        <v>901748</v>
      </c>
      <c r="J12" s="39">
        <v>1</v>
      </c>
    </row>
    <row r="13" spans="1:10" ht="24.95" customHeight="1" x14ac:dyDescent="0.25">
      <c r="B13" s="64">
        <v>1073</v>
      </c>
      <c r="C13" s="95" t="s">
        <v>52</v>
      </c>
      <c r="D13" s="13" t="s">
        <v>14</v>
      </c>
      <c r="E13" s="22">
        <v>1</v>
      </c>
      <c r="F13" s="22">
        <v>39</v>
      </c>
      <c r="G13" s="22">
        <v>216200</v>
      </c>
      <c r="H13" s="22">
        <v>3850</v>
      </c>
      <c r="I13" s="22">
        <v>220050</v>
      </c>
      <c r="J13" s="22">
        <v>1</v>
      </c>
    </row>
    <row r="14" spans="1:10" ht="24.95" customHeight="1" x14ac:dyDescent="0.25">
      <c r="B14" s="64"/>
      <c r="C14" s="95"/>
      <c r="D14" s="15" t="s">
        <v>28</v>
      </c>
      <c r="E14" s="39">
        <v>1</v>
      </c>
      <c r="F14" s="39">
        <v>39</v>
      </c>
      <c r="G14" s="39">
        <v>216200</v>
      </c>
      <c r="H14" s="39">
        <v>3850</v>
      </c>
      <c r="I14" s="39">
        <v>220050</v>
      </c>
      <c r="J14" s="39">
        <v>1</v>
      </c>
    </row>
    <row r="15" spans="1:10" ht="24.95" customHeight="1" x14ac:dyDescent="0.25">
      <c r="B15" s="64">
        <v>1079</v>
      </c>
      <c r="C15" s="95" t="s">
        <v>53</v>
      </c>
      <c r="D15" s="13" t="s">
        <v>14</v>
      </c>
      <c r="E15" s="22">
        <v>2</v>
      </c>
      <c r="F15" s="22">
        <v>64</v>
      </c>
      <c r="G15" s="22">
        <v>248400</v>
      </c>
      <c r="H15" s="22">
        <v>21000</v>
      </c>
      <c r="I15" s="22">
        <v>269400</v>
      </c>
      <c r="J15" s="22">
        <v>0</v>
      </c>
    </row>
    <row r="16" spans="1:10" ht="24.95" customHeight="1" x14ac:dyDescent="0.25">
      <c r="B16" s="64"/>
      <c r="C16" s="95"/>
      <c r="D16" s="15" t="s">
        <v>28</v>
      </c>
      <c r="E16" s="39">
        <v>2</v>
      </c>
      <c r="F16" s="39">
        <v>64</v>
      </c>
      <c r="G16" s="39">
        <v>248400</v>
      </c>
      <c r="H16" s="39">
        <v>21000</v>
      </c>
      <c r="I16" s="39">
        <v>269400</v>
      </c>
      <c r="J16" s="39">
        <v>0</v>
      </c>
    </row>
    <row r="17" spans="2:10" ht="24.95" customHeight="1" x14ac:dyDescent="0.25">
      <c r="B17" s="64">
        <v>1080</v>
      </c>
      <c r="C17" s="95" t="s">
        <v>54</v>
      </c>
      <c r="D17" s="13" t="s">
        <v>14</v>
      </c>
      <c r="E17" s="22">
        <v>1</v>
      </c>
      <c r="F17" s="22">
        <v>30</v>
      </c>
      <c r="G17" s="22">
        <v>244120</v>
      </c>
      <c r="H17" s="22">
        <v>25296</v>
      </c>
      <c r="I17" s="22">
        <v>269416</v>
      </c>
      <c r="J17" s="22">
        <v>0</v>
      </c>
    </row>
    <row r="18" spans="2:10" ht="24.95" customHeight="1" x14ac:dyDescent="0.25">
      <c r="B18" s="64"/>
      <c r="C18" s="95"/>
      <c r="D18" s="15" t="s">
        <v>28</v>
      </c>
      <c r="E18" s="39">
        <v>1</v>
      </c>
      <c r="F18" s="39">
        <v>30</v>
      </c>
      <c r="G18" s="39">
        <v>244120</v>
      </c>
      <c r="H18" s="39">
        <v>25296</v>
      </c>
      <c r="I18" s="39">
        <v>269416</v>
      </c>
      <c r="J18" s="39">
        <v>0</v>
      </c>
    </row>
    <row r="19" spans="2:10" ht="24.95" customHeight="1" x14ac:dyDescent="0.25">
      <c r="B19" s="64">
        <v>1104</v>
      </c>
      <c r="C19" s="95" t="s">
        <v>60</v>
      </c>
      <c r="D19" s="13" t="s">
        <v>14</v>
      </c>
      <c r="E19" s="22">
        <v>4</v>
      </c>
      <c r="F19" s="22">
        <v>248</v>
      </c>
      <c r="G19" s="22">
        <v>1851980</v>
      </c>
      <c r="H19" s="22">
        <v>164872</v>
      </c>
      <c r="I19" s="22">
        <v>2016852</v>
      </c>
      <c r="J19" s="22">
        <v>9</v>
      </c>
    </row>
    <row r="20" spans="2:10" ht="30.75" customHeight="1" x14ac:dyDescent="0.25">
      <c r="B20" s="64"/>
      <c r="C20" s="95"/>
      <c r="D20" s="15" t="s">
        <v>28</v>
      </c>
      <c r="E20" s="39">
        <v>4</v>
      </c>
      <c r="F20" s="39">
        <v>248</v>
      </c>
      <c r="G20" s="39">
        <v>1851980</v>
      </c>
      <c r="H20" s="39">
        <v>164872</v>
      </c>
      <c r="I20" s="39">
        <v>2016852</v>
      </c>
      <c r="J20" s="39">
        <v>9</v>
      </c>
    </row>
    <row r="21" spans="2:10" ht="24.95" customHeight="1" x14ac:dyDescent="0.25">
      <c r="B21" s="64">
        <v>1200</v>
      </c>
      <c r="C21" s="95" t="s">
        <v>61</v>
      </c>
      <c r="D21" s="13" t="s">
        <v>14</v>
      </c>
      <c r="E21" s="22">
        <v>1</v>
      </c>
      <c r="F21" s="22">
        <v>98</v>
      </c>
      <c r="G21" s="22">
        <v>96430</v>
      </c>
      <c r="H21" s="22">
        <v>27600</v>
      </c>
      <c r="I21" s="22">
        <v>124030</v>
      </c>
      <c r="J21" s="22">
        <v>0</v>
      </c>
    </row>
    <row r="22" spans="2:10" ht="24.95" customHeight="1" x14ac:dyDescent="0.25">
      <c r="B22" s="64"/>
      <c r="C22" s="95"/>
      <c r="D22" s="15" t="s">
        <v>28</v>
      </c>
      <c r="E22" s="39">
        <v>1</v>
      </c>
      <c r="F22" s="39">
        <v>98</v>
      </c>
      <c r="G22" s="39">
        <v>96430</v>
      </c>
      <c r="H22" s="39">
        <v>27600</v>
      </c>
      <c r="I22" s="39">
        <v>124030</v>
      </c>
      <c r="J22" s="39">
        <v>0</v>
      </c>
    </row>
    <row r="23" spans="2:10" ht="24.95" customHeight="1" x14ac:dyDescent="0.25">
      <c r="B23" s="70" t="s">
        <v>159</v>
      </c>
      <c r="C23" s="70"/>
      <c r="D23" s="70"/>
      <c r="E23" s="70"/>
      <c r="F23" s="70"/>
      <c r="G23" s="70"/>
      <c r="H23" s="70"/>
      <c r="I23" s="70"/>
      <c r="J23" s="70"/>
    </row>
    <row r="24" spans="2:10" ht="24.95" customHeight="1" x14ac:dyDescent="0.25">
      <c r="B24" s="78" t="s">
        <v>161</v>
      </c>
      <c r="C24" s="78"/>
      <c r="D24" s="78"/>
      <c r="E24" s="78"/>
      <c r="F24" s="78"/>
      <c r="G24" s="78"/>
      <c r="H24" s="78"/>
      <c r="I24" s="78"/>
      <c r="J24" s="78"/>
    </row>
    <row r="25" spans="2:10" ht="60.75" customHeight="1" x14ac:dyDescent="0.25">
      <c r="B25" s="51" t="s">
        <v>44</v>
      </c>
      <c r="C25" s="51" t="s">
        <v>3</v>
      </c>
      <c r="D25" s="32" t="s">
        <v>4</v>
      </c>
      <c r="E25" s="32" t="s">
        <v>5</v>
      </c>
      <c r="F25" s="32" t="s">
        <v>57</v>
      </c>
      <c r="G25" s="32" t="s">
        <v>58</v>
      </c>
      <c r="H25" s="32" t="s">
        <v>59</v>
      </c>
      <c r="I25" s="32" t="s">
        <v>9</v>
      </c>
      <c r="J25" s="32" t="s">
        <v>45</v>
      </c>
    </row>
    <row r="26" spans="2:10" ht="24.95" customHeight="1" x14ac:dyDescent="0.25">
      <c r="B26" s="64">
        <v>1392</v>
      </c>
      <c r="C26" s="95" t="s">
        <v>162</v>
      </c>
      <c r="D26" s="13" t="s">
        <v>14</v>
      </c>
      <c r="E26" s="22">
        <v>1</v>
      </c>
      <c r="F26" s="22">
        <v>29</v>
      </c>
      <c r="G26" s="22">
        <v>234600</v>
      </c>
      <c r="H26" s="22">
        <v>16520</v>
      </c>
      <c r="I26" s="22">
        <v>251120</v>
      </c>
      <c r="J26" s="22">
        <v>1</v>
      </c>
    </row>
    <row r="27" spans="2:10" ht="24.95" customHeight="1" x14ac:dyDescent="0.25">
      <c r="B27" s="64"/>
      <c r="C27" s="95"/>
      <c r="D27" s="15" t="s">
        <v>28</v>
      </c>
      <c r="E27" s="39">
        <v>1</v>
      </c>
      <c r="F27" s="39">
        <v>29</v>
      </c>
      <c r="G27" s="39">
        <v>234600</v>
      </c>
      <c r="H27" s="39">
        <v>16520</v>
      </c>
      <c r="I27" s="39">
        <v>251120</v>
      </c>
      <c r="J27" s="39">
        <v>1</v>
      </c>
    </row>
    <row r="28" spans="2:10" ht="24.95" customHeight="1" x14ac:dyDescent="0.25">
      <c r="B28" s="64">
        <v>1629</v>
      </c>
      <c r="C28" s="95" t="s">
        <v>163</v>
      </c>
      <c r="D28" s="13" t="s">
        <v>14</v>
      </c>
      <c r="E28" s="22">
        <v>1</v>
      </c>
      <c r="F28" s="22">
        <v>43</v>
      </c>
      <c r="G28" s="22">
        <v>172000</v>
      </c>
      <c r="H28" s="22">
        <v>40220</v>
      </c>
      <c r="I28" s="22">
        <v>212220</v>
      </c>
      <c r="J28" s="22">
        <v>1</v>
      </c>
    </row>
    <row r="29" spans="2:10" ht="24.95" customHeight="1" x14ac:dyDescent="0.25">
      <c r="B29" s="64"/>
      <c r="C29" s="95"/>
      <c r="D29" s="15" t="s">
        <v>28</v>
      </c>
      <c r="E29" s="39">
        <v>1</v>
      </c>
      <c r="F29" s="39">
        <v>43</v>
      </c>
      <c r="G29" s="39">
        <v>172000</v>
      </c>
      <c r="H29" s="39">
        <v>40220</v>
      </c>
      <c r="I29" s="39">
        <v>212220</v>
      </c>
      <c r="J29" s="39">
        <v>1</v>
      </c>
    </row>
    <row r="30" spans="2:10" ht="24.95" customHeight="1" x14ac:dyDescent="0.25">
      <c r="B30" s="64">
        <v>1702</v>
      </c>
      <c r="C30" s="95" t="s">
        <v>66</v>
      </c>
      <c r="D30" s="13" t="s">
        <v>14</v>
      </c>
      <c r="E30" s="22">
        <v>1</v>
      </c>
      <c r="F30" s="22">
        <v>74</v>
      </c>
      <c r="G30" s="22">
        <v>922969</v>
      </c>
      <c r="H30" s="22">
        <v>95328</v>
      </c>
      <c r="I30" s="22">
        <v>1018297</v>
      </c>
      <c r="J30" s="22">
        <v>0</v>
      </c>
    </row>
    <row r="31" spans="2:10" ht="33" customHeight="1" x14ac:dyDescent="0.25">
      <c r="B31" s="64"/>
      <c r="C31" s="95"/>
      <c r="D31" s="15" t="s">
        <v>28</v>
      </c>
      <c r="E31" s="39">
        <v>1</v>
      </c>
      <c r="F31" s="39">
        <v>74</v>
      </c>
      <c r="G31" s="39">
        <v>922969</v>
      </c>
      <c r="H31" s="39">
        <v>95328</v>
      </c>
      <c r="I31" s="39">
        <v>1018297</v>
      </c>
      <c r="J31" s="39">
        <v>0</v>
      </c>
    </row>
    <row r="32" spans="2:10" ht="24.95" customHeight="1" x14ac:dyDescent="0.25">
      <c r="B32" s="64">
        <v>1709</v>
      </c>
      <c r="C32" s="95" t="s">
        <v>67</v>
      </c>
      <c r="D32" s="13" t="s">
        <v>14</v>
      </c>
      <c r="E32" s="22">
        <v>1</v>
      </c>
      <c r="F32" s="22">
        <v>31</v>
      </c>
      <c r="G32" s="22">
        <v>236100</v>
      </c>
      <c r="H32" s="22">
        <v>46272</v>
      </c>
      <c r="I32" s="22">
        <v>282372</v>
      </c>
      <c r="J32" s="22">
        <v>0</v>
      </c>
    </row>
    <row r="33" spans="2:10" ht="24.95" customHeight="1" x14ac:dyDescent="0.25">
      <c r="B33" s="64"/>
      <c r="C33" s="95"/>
      <c r="D33" s="15" t="s">
        <v>28</v>
      </c>
      <c r="E33" s="39">
        <v>1</v>
      </c>
      <c r="F33" s="39">
        <v>31</v>
      </c>
      <c r="G33" s="39">
        <v>236100</v>
      </c>
      <c r="H33" s="39">
        <v>46272</v>
      </c>
      <c r="I33" s="39">
        <v>282372</v>
      </c>
      <c r="J33" s="39">
        <v>0</v>
      </c>
    </row>
    <row r="34" spans="2:10" ht="24.95" customHeight="1" x14ac:dyDescent="0.25">
      <c r="B34" s="64">
        <v>1910</v>
      </c>
      <c r="C34" s="95" t="s">
        <v>69</v>
      </c>
      <c r="D34" s="13" t="s">
        <v>13</v>
      </c>
      <c r="E34" s="22">
        <v>1</v>
      </c>
      <c r="F34" s="22">
        <v>39</v>
      </c>
      <c r="G34" s="22">
        <v>393000</v>
      </c>
      <c r="H34" s="22">
        <v>32000</v>
      </c>
      <c r="I34" s="22">
        <v>425000</v>
      </c>
      <c r="J34" s="22">
        <v>0</v>
      </c>
    </row>
    <row r="35" spans="2:10" ht="24.95" customHeight="1" x14ac:dyDescent="0.25">
      <c r="B35" s="64"/>
      <c r="C35" s="95"/>
      <c r="D35" s="13" t="s">
        <v>14</v>
      </c>
      <c r="E35" s="22">
        <v>1</v>
      </c>
      <c r="F35" s="22">
        <v>33</v>
      </c>
      <c r="G35" s="22">
        <v>264992</v>
      </c>
      <c r="H35" s="22">
        <v>60232</v>
      </c>
      <c r="I35" s="22">
        <v>325224</v>
      </c>
      <c r="J35" s="22">
        <v>0</v>
      </c>
    </row>
    <row r="36" spans="2:10" ht="24.95" customHeight="1" x14ac:dyDescent="0.25">
      <c r="B36" s="64"/>
      <c r="C36" s="95"/>
      <c r="D36" s="15" t="s">
        <v>28</v>
      </c>
      <c r="E36" s="39">
        <f t="shared" ref="E36:J36" si="1">SUM(E34:E35)</f>
        <v>2</v>
      </c>
      <c r="F36" s="39">
        <f t="shared" si="1"/>
        <v>72</v>
      </c>
      <c r="G36" s="39">
        <f t="shared" si="1"/>
        <v>657992</v>
      </c>
      <c r="H36" s="39">
        <f t="shared" si="1"/>
        <v>92232</v>
      </c>
      <c r="I36" s="39">
        <f t="shared" si="1"/>
        <v>750224</v>
      </c>
      <c r="J36" s="39">
        <f t="shared" si="1"/>
        <v>0</v>
      </c>
    </row>
    <row r="37" spans="2:10" ht="24.95" customHeight="1" x14ac:dyDescent="0.25">
      <c r="B37" s="64">
        <v>1920</v>
      </c>
      <c r="C37" s="95" t="s">
        <v>164</v>
      </c>
      <c r="D37" s="13" t="s">
        <v>14</v>
      </c>
      <c r="E37" s="22">
        <v>1</v>
      </c>
      <c r="F37" s="22">
        <v>83</v>
      </c>
      <c r="G37" s="22">
        <v>762600</v>
      </c>
      <c r="H37" s="22">
        <v>118000</v>
      </c>
      <c r="I37" s="22">
        <v>880600</v>
      </c>
      <c r="J37" s="22">
        <v>0</v>
      </c>
    </row>
    <row r="38" spans="2:10" ht="24.95" customHeight="1" x14ac:dyDescent="0.25">
      <c r="B38" s="64"/>
      <c r="C38" s="95"/>
      <c r="D38" s="15" t="s">
        <v>28</v>
      </c>
      <c r="E38" s="39">
        <v>1</v>
      </c>
      <c r="F38" s="39">
        <v>83</v>
      </c>
      <c r="G38" s="39">
        <v>762600</v>
      </c>
      <c r="H38" s="39">
        <v>118000</v>
      </c>
      <c r="I38" s="39">
        <v>880600</v>
      </c>
      <c r="J38" s="39">
        <v>0</v>
      </c>
    </row>
    <row r="39" spans="2:10" ht="24.95" customHeight="1" x14ac:dyDescent="0.25">
      <c r="B39" s="64">
        <v>2023</v>
      </c>
      <c r="C39" s="95" t="s">
        <v>71</v>
      </c>
      <c r="D39" s="13" t="s">
        <v>14</v>
      </c>
      <c r="E39" s="22">
        <v>1</v>
      </c>
      <c r="F39" s="22">
        <v>73</v>
      </c>
      <c r="G39" s="22">
        <v>113480</v>
      </c>
      <c r="H39" s="22">
        <v>21252</v>
      </c>
      <c r="I39" s="22">
        <v>134732</v>
      </c>
      <c r="J39" s="22">
        <v>3</v>
      </c>
    </row>
    <row r="40" spans="2:10" ht="34.5" customHeight="1" x14ac:dyDescent="0.25">
      <c r="B40" s="64"/>
      <c r="C40" s="95"/>
      <c r="D40" s="15" t="s">
        <v>28</v>
      </c>
      <c r="E40" s="39">
        <v>1</v>
      </c>
      <c r="F40" s="39">
        <v>73</v>
      </c>
      <c r="G40" s="39">
        <v>113480</v>
      </c>
      <c r="H40" s="39">
        <v>21252</v>
      </c>
      <c r="I40" s="39">
        <v>134732</v>
      </c>
      <c r="J40" s="39">
        <v>3</v>
      </c>
    </row>
    <row r="41" spans="2:10" ht="24.95" customHeight="1" x14ac:dyDescent="0.25">
      <c r="B41" s="64">
        <v>2100</v>
      </c>
      <c r="C41" s="95" t="s">
        <v>72</v>
      </c>
      <c r="D41" s="13" t="s">
        <v>14</v>
      </c>
      <c r="E41" s="22">
        <v>1</v>
      </c>
      <c r="F41" s="22">
        <v>525</v>
      </c>
      <c r="G41" s="22">
        <v>3649504</v>
      </c>
      <c r="H41" s="22">
        <v>679079</v>
      </c>
      <c r="I41" s="22">
        <v>4328583</v>
      </c>
      <c r="J41" s="22">
        <v>0</v>
      </c>
    </row>
    <row r="42" spans="2:10" ht="24.95" customHeight="1" x14ac:dyDescent="0.25">
      <c r="B42" s="64"/>
      <c r="C42" s="95"/>
      <c r="D42" s="15" t="s">
        <v>28</v>
      </c>
      <c r="E42" s="39">
        <v>1</v>
      </c>
      <c r="F42" s="39">
        <v>525</v>
      </c>
      <c r="G42" s="39">
        <v>3649504</v>
      </c>
      <c r="H42" s="39">
        <v>679079</v>
      </c>
      <c r="I42" s="39">
        <v>4328583</v>
      </c>
      <c r="J42" s="39">
        <v>0</v>
      </c>
    </row>
    <row r="43" spans="2:10" ht="24.95" customHeight="1" x14ac:dyDescent="0.25">
      <c r="B43" s="64">
        <v>2219</v>
      </c>
      <c r="C43" s="95" t="s">
        <v>165</v>
      </c>
      <c r="D43" s="13" t="s">
        <v>14</v>
      </c>
      <c r="E43" s="22">
        <v>4</v>
      </c>
      <c r="F43" s="22">
        <v>377</v>
      </c>
      <c r="G43" s="22">
        <v>3074530</v>
      </c>
      <c r="H43" s="22">
        <v>323728</v>
      </c>
      <c r="I43" s="22">
        <v>3398258</v>
      </c>
      <c r="J43" s="22">
        <v>1</v>
      </c>
    </row>
    <row r="44" spans="2:10" ht="24.95" customHeight="1" x14ac:dyDescent="0.25">
      <c r="B44" s="64"/>
      <c r="C44" s="95"/>
      <c r="D44" s="15" t="s">
        <v>28</v>
      </c>
      <c r="E44" s="39">
        <v>4</v>
      </c>
      <c r="F44" s="39">
        <v>377</v>
      </c>
      <c r="G44" s="39">
        <v>3074530</v>
      </c>
      <c r="H44" s="39">
        <v>323728</v>
      </c>
      <c r="I44" s="39">
        <v>3398258</v>
      </c>
      <c r="J44" s="39">
        <v>1</v>
      </c>
    </row>
    <row r="45" spans="2:10" ht="24.95" customHeight="1" x14ac:dyDescent="0.25">
      <c r="B45" s="64">
        <v>2220</v>
      </c>
      <c r="C45" s="95" t="s">
        <v>166</v>
      </c>
      <c r="D45" s="13" t="s">
        <v>14</v>
      </c>
      <c r="E45" s="22">
        <v>1</v>
      </c>
      <c r="F45" s="22">
        <v>28</v>
      </c>
      <c r="G45" s="22">
        <v>197000</v>
      </c>
      <c r="H45" s="22">
        <v>41540</v>
      </c>
      <c r="I45" s="22">
        <v>238540</v>
      </c>
      <c r="J45" s="22">
        <v>2</v>
      </c>
    </row>
    <row r="46" spans="2:10" ht="24.95" customHeight="1" x14ac:dyDescent="0.25">
      <c r="B46" s="64"/>
      <c r="C46" s="95"/>
      <c r="D46" s="15" t="s">
        <v>28</v>
      </c>
      <c r="E46" s="39">
        <v>1</v>
      </c>
      <c r="F46" s="39">
        <v>28</v>
      </c>
      <c r="G46" s="39">
        <v>197000</v>
      </c>
      <c r="H46" s="39">
        <v>41540</v>
      </c>
      <c r="I46" s="39">
        <v>238540</v>
      </c>
      <c r="J46" s="39">
        <v>2</v>
      </c>
    </row>
    <row r="47" spans="2:10" ht="24.95" customHeight="1" x14ac:dyDescent="0.25">
      <c r="B47" s="64">
        <v>2310</v>
      </c>
      <c r="C47" s="95" t="s">
        <v>75</v>
      </c>
      <c r="D47" s="13" t="s">
        <v>14</v>
      </c>
      <c r="E47" s="22">
        <v>1</v>
      </c>
      <c r="F47" s="22">
        <v>35</v>
      </c>
      <c r="G47" s="22">
        <v>382070</v>
      </c>
      <c r="H47" s="22">
        <v>74630</v>
      </c>
      <c r="I47" s="22">
        <v>456700</v>
      </c>
      <c r="J47" s="22">
        <v>0</v>
      </c>
    </row>
    <row r="48" spans="2:10" ht="24.95" customHeight="1" x14ac:dyDescent="0.25">
      <c r="B48" s="64"/>
      <c r="C48" s="95"/>
      <c r="D48" s="15" t="s">
        <v>28</v>
      </c>
      <c r="E48" s="39">
        <v>1</v>
      </c>
      <c r="F48" s="39">
        <v>35</v>
      </c>
      <c r="G48" s="39">
        <v>382070</v>
      </c>
      <c r="H48" s="39">
        <v>74630</v>
      </c>
      <c r="I48" s="39">
        <v>456700</v>
      </c>
      <c r="J48" s="39">
        <v>0</v>
      </c>
    </row>
    <row r="49" spans="2:10" ht="24.95" customHeight="1" x14ac:dyDescent="0.25">
      <c r="B49" s="64">
        <v>2391</v>
      </c>
      <c r="C49" s="95" t="s">
        <v>167</v>
      </c>
      <c r="D49" s="13" t="s">
        <v>14</v>
      </c>
      <c r="E49" s="22">
        <v>1</v>
      </c>
      <c r="F49" s="22">
        <v>31</v>
      </c>
      <c r="G49" s="22">
        <v>319500</v>
      </c>
      <c r="H49" s="22">
        <v>41360</v>
      </c>
      <c r="I49" s="22">
        <v>360860</v>
      </c>
      <c r="J49" s="22">
        <v>2</v>
      </c>
    </row>
    <row r="50" spans="2:10" ht="24.95" customHeight="1" x14ac:dyDescent="0.25">
      <c r="B50" s="64"/>
      <c r="C50" s="95"/>
      <c r="D50" s="15" t="s">
        <v>28</v>
      </c>
      <c r="E50" s="39">
        <v>1</v>
      </c>
      <c r="F50" s="39">
        <v>31</v>
      </c>
      <c r="G50" s="39">
        <v>319500</v>
      </c>
      <c r="H50" s="39">
        <v>41360</v>
      </c>
      <c r="I50" s="39">
        <v>360860</v>
      </c>
      <c r="J50" s="39">
        <v>2</v>
      </c>
    </row>
    <row r="51" spans="2:10" ht="24.95" customHeight="1" x14ac:dyDescent="0.25">
      <c r="B51" s="64">
        <v>2392</v>
      </c>
      <c r="C51" s="95" t="s">
        <v>168</v>
      </c>
      <c r="D51" s="13" t="s">
        <v>14</v>
      </c>
      <c r="E51" s="22">
        <v>2</v>
      </c>
      <c r="F51" s="22">
        <v>326</v>
      </c>
      <c r="G51" s="22">
        <v>4088296</v>
      </c>
      <c r="H51" s="22">
        <v>453330</v>
      </c>
      <c r="I51" s="22">
        <v>4541626</v>
      </c>
      <c r="J51" s="22">
        <v>0</v>
      </c>
    </row>
    <row r="52" spans="2:10" ht="24.95" customHeight="1" x14ac:dyDescent="0.25">
      <c r="B52" s="64"/>
      <c r="C52" s="95"/>
      <c r="D52" s="15" t="s">
        <v>28</v>
      </c>
      <c r="E52" s="39">
        <v>2</v>
      </c>
      <c r="F52" s="39">
        <v>326</v>
      </c>
      <c r="G52" s="39">
        <v>4088296</v>
      </c>
      <c r="H52" s="39">
        <v>453330</v>
      </c>
      <c r="I52" s="39">
        <v>4541626</v>
      </c>
      <c r="J52" s="39">
        <v>0</v>
      </c>
    </row>
    <row r="53" spans="2:10" ht="24.95" customHeight="1" x14ac:dyDescent="0.25">
      <c r="B53" s="64">
        <v>2394</v>
      </c>
      <c r="C53" s="95" t="s">
        <v>78</v>
      </c>
      <c r="D53" s="18" t="s">
        <v>14</v>
      </c>
      <c r="E53" s="22">
        <v>4</v>
      </c>
      <c r="F53" s="22">
        <v>1369</v>
      </c>
      <c r="G53" s="22">
        <v>35738403</v>
      </c>
      <c r="H53" s="22">
        <v>4554270</v>
      </c>
      <c r="I53" s="22">
        <v>40292673</v>
      </c>
      <c r="J53" s="22">
        <v>0</v>
      </c>
    </row>
    <row r="54" spans="2:10" ht="24.95" customHeight="1" x14ac:dyDescent="0.25">
      <c r="B54" s="64"/>
      <c r="C54" s="95"/>
      <c r="D54" s="15" t="s">
        <v>28</v>
      </c>
      <c r="E54" s="39">
        <v>4</v>
      </c>
      <c r="F54" s="39">
        <v>1369</v>
      </c>
      <c r="G54" s="39">
        <v>35738403</v>
      </c>
      <c r="H54" s="39">
        <v>4554270</v>
      </c>
      <c r="I54" s="39">
        <v>40292673</v>
      </c>
      <c r="J54" s="39">
        <v>0</v>
      </c>
    </row>
    <row r="55" spans="2:10" ht="24.95" customHeight="1" x14ac:dyDescent="0.25">
      <c r="B55" s="64">
        <v>2395</v>
      </c>
      <c r="C55" s="95" t="s">
        <v>79</v>
      </c>
      <c r="D55" s="13" t="s">
        <v>14</v>
      </c>
      <c r="E55" s="22">
        <v>5</v>
      </c>
      <c r="F55" s="22">
        <v>302</v>
      </c>
      <c r="G55" s="22">
        <v>2046000</v>
      </c>
      <c r="H55" s="22">
        <v>212335</v>
      </c>
      <c r="I55" s="22">
        <v>2258335</v>
      </c>
      <c r="J55" s="22">
        <v>3</v>
      </c>
    </row>
    <row r="56" spans="2:10" ht="24.95" customHeight="1" x14ac:dyDescent="0.25">
      <c r="B56" s="64"/>
      <c r="C56" s="95"/>
      <c r="D56" s="15" t="s">
        <v>28</v>
      </c>
      <c r="E56" s="39">
        <v>5</v>
      </c>
      <c r="F56" s="39">
        <v>302</v>
      </c>
      <c r="G56" s="39">
        <v>2046000</v>
      </c>
      <c r="H56" s="39">
        <v>212335</v>
      </c>
      <c r="I56" s="39">
        <v>2258335</v>
      </c>
      <c r="J56" s="39">
        <v>3</v>
      </c>
    </row>
    <row r="57" spans="2:10" ht="24.95" customHeight="1" x14ac:dyDescent="0.25">
      <c r="B57" s="64">
        <v>2410</v>
      </c>
      <c r="C57" s="95" t="s">
        <v>80</v>
      </c>
      <c r="D57" s="13" t="s">
        <v>14</v>
      </c>
      <c r="E57" s="22">
        <v>5</v>
      </c>
      <c r="F57" s="22">
        <v>798</v>
      </c>
      <c r="G57" s="22">
        <v>5206841</v>
      </c>
      <c r="H57" s="22">
        <v>802446</v>
      </c>
      <c r="I57" s="22">
        <v>6009287</v>
      </c>
      <c r="J57" s="22">
        <v>2</v>
      </c>
    </row>
    <row r="58" spans="2:10" ht="24.95" customHeight="1" x14ac:dyDescent="0.25">
      <c r="B58" s="64"/>
      <c r="C58" s="95"/>
      <c r="D58" s="15" t="s">
        <v>28</v>
      </c>
      <c r="E58" s="39">
        <v>5</v>
      </c>
      <c r="F58" s="39">
        <v>798</v>
      </c>
      <c r="G58" s="39">
        <v>5206841</v>
      </c>
      <c r="H58" s="39">
        <v>802446</v>
      </c>
      <c r="I58" s="39">
        <v>6009287</v>
      </c>
      <c r="J58" s="39">
        <v>2</v>
      </c>
    </row>
    <row r="59" spans="2:10" ht="24.95" customHeight="1" x14ac:dyDescent="0.25">
      <c r="B59" s="64">
        <v>2432</v>
      </c>
      <c r="C59" s="95" t="s">
        <v>82</v>
      </c>
      <c r="D59" s="13" t="s">
        <v>14</v>
      </c>
      <c r="E59" s="22">
        <v>1</v>
      </c>
      <c r="F59" s="22">
        <v>287</v>
      </c>
      <c r="G59" s="22">
        <v>5194690</v>
      </c>
      <c r="H59" s="22">
        <v>5489850</v>
      </c>
      <c r="I59" s="22">
        <v>10684540</v>
      </c>
      <c r="J59" s="22">
        <v>0</v>
      </c>
    </row>
    <row r="60" spans="2:10" ht="24.95" customHeight="1" x14ac:dyDescent="0.25">
      <c r="B60" s="64"/>
      <c r="C60" s="95"/>
      <c r="D60" s="15" t="s">
        <v>28</v>
      </c>
      <c r="E60" s="39">
        <v>1</v>
      </c>
      <c r="F60" s="39">
        <v>287</v>
      </c>
      <c r="G60" s="39">
        <v>5194690</v>
      </c>
      <c r="H60" s="39">
        <v>5489850</v>
      </c>
      <c r="I60" s="39">
        <v>10684540</v>
      </c>
      <c r="J60" s="39">
        <v>0</v>
      </c>
    </row>
    <row r="61" spans="2:10" ht="24.95" customHeight="1" x14ac:dyDescent="0.25">
      <c r="B61" s="64">
        <v>2511</v>
      </c>
      <c r="C61" s="95" t="s">
        <v>83</v>
      </c>
      <c r="D61" s="13" t="s">
        <v>14</v>
      </c>
      <c r="E61" s="22">
        <v>1</v>
      </c>
      <c r="F61" s="22">
        <v>152</v>
      </c>
      <c r="G61" s="22">
        <v>1053180</v>
      </c>
      <c r="H61" s="22">
        <v>100938</v>
      </c>
      <c r="I61" s="22">
        <v>1154118</v>
      </c>
      <c r="J61" s="22">
        <v>0</v>
      </c>
    </row>
    <row r="62" spans="2:10" ht="24.95" customHeight="1" x14ac:dyDescent="0.25">
      <c r="B62" s="64"/>
      <c r="C62" s="95"/>
      <c r="D62" s="15" t="s">
        <v>28</v>
      </c>
      <c r="E62" s="39">
        <v>1</v>
      </c>
      <c r="F62" s="39">
        <v>152</v>
      </c>
      <c r="G62" s="39">
        <v>1053180</v>
      </c>
      <c r="H62" s="39">
        <v>100938</v>
      </c>
      <c r="I62" s="39">
        <v>1154118</v>
      </c>
      <c r="J62" s="39">
        <v>0</v>
      </c>
    </row>
    <row r="63" spans="2:10" ht="24.95" customHeight="1" x14ac:dyDescent="0.25">
      <c r="B63" s="64">
        <v>3100</v>
      </c>
      <c r="C63" s="95" t="s">
        <v>86</v>
      </c>
      <c r="D63" s="13" t="s">
        <v>14</v>
      </c>
      <c r="E63" s="22">
        <v>1</v>
      </c>
      <c r="F63" s="22">
        <v>29</v>
      </c>
      <c r="G63" s="22">
        <v>188760</v>
      </c>
      <c r="H63" s="22">
        <v>34254</v>
      </c>
      <c r="I63" s="22">
        <v>223014</v>
      </c>
      <c r="J63" s="22">
        <v>1</v>
      </c>
    </row>
    <row r="64" spans="2:10" ht="24.95" customHeight="1" x14ac:dyDescent="0.25">
      <c r="B64" s="64"/>
      <c r="C64" s="95"/>
      <c r="D64" s="15" t="s">
        <v>28</v>
      </c>
      <c r="E64" s="39">
        <v>1</v>
      </c>
      <c r="F64" s="39">
        <v>29</v>
      </c>
      <c r="G64" s="39">
        <v>188760</v>
      </c>
      <c r="H64" s="39">
        <v>34254</v>
      </c>
      <c r="I64" s="39">
        <v>223014</v>
      </c>
      <c r="J64" s="39">
        <v>1</v>
      </c>
    </row>
    <row r="65" spans="2:10" ht="33" customHeight="1" x14ac:dyDescent="0.25">
      <c r="B65" s="75" t="s">
        <v>16</v>
      </c>
      <c r="C65" s="75"/>
      <c r="D65" s="75"/>
      <c r="E65" s="28">
        <f t="shared" ref="E65:J65" si="2">E6+E8+E10+E12+E14+E16+E18+E20+E22+E27+E29+E31+E33+E36+E38+E40+E42+E44+E46+E48+E50+E52+E54+E56+E58+E60+E62+E64</f>
        <v>52</v>
      </c>
      <c r="F65" s="28">
        <f t="shared" si="2"/>
        <v>6144</v>
      </c>
      <c r="G65" s="28">
        <f t="shared" si="2"/>
        <v>73833260</v>
      </c>
      <c r="H65" s="28">
        <f t="shared" si="2"/>
        <v>14619237</v>
      </c>
      <c r="I65" s="28">
        <f t="shared" si="2"/>
        <v>88452497</v>
      </c>
      <c r="J65" s="28">
        <f t="shared" si="2"/>
        <v>28</v>
      </c>
    </row>
  </sheetData>
  <mergeCells count="61">
    <mergeCell ref="B65:D65"/>
    <mergeCell ref="B59:B60"/>
    <mergeCell ref="C59:C60"/>
    <mergeCell ref="B61:B62"/>
    <mergeCell ref="C61:C62"/>
    <mergeCell ref="B63:B64"/>
    <mergeCell ref="C63:C64"/>
    <mergeCell ref="B53:B54"/>
    <mergeCell ref="C53:C54"/>
    <mergeCell ref="B55:B56"/>
    <mergeCell ref="C55:C56"/>
    <mergeCell ref="B57:B58"/>
    <mergeCell ref="C57:C58"/>
    <mergeCell ref="B47:B48"/>
    <mergeCell ref="C47:C48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  <mergeCell ref="C45:C46"/>
    <mergeCell ref="B34:B36"/>
    <mergeCell ref="C34:C36"/>
    <mergeCell ref="B37:B38"/>
    <mergeCell ref="C37:C38"/>
    <mergeCell ref="B39:B40"/>
    <mergeCell ref="C39:C40"/>
    <mergeCell ref="B28:B29"/>
    <mergeCell ref="C28:C29"/>
    <mergeCell ref="B30:B31"/>
    <mergeCell ref="C30:C31"/>
    <mergeCell ref="B32:B33"/>
    <mergeCell ref="C32:C33"/>
    <mergeCell ref="B21:B22"/>
    <mergeCell ref="C21:C22"/>
    <mergeCell ref="B23:J23"/>
    <mergeCell ref="B24:J24"/>
    <mergeCell ref="B26:B27"/>
    <mergeCell ref="C26:C27"/>
    <mergeCell ref="B15:B16"/>
    <mergeCell ref="C15:C16"/>
    <mergeCell ref="B17:B18"/>
    <mergeCell ref="C17:C18"/>
    <mergeCell ref="B19:B20"/>
    <mergeCell ref="C19:C20"/>
    <mergeCell ref="B9:B10"/>
    <mergeCell ref="C9:C10"/>
    <mergeCell ref="B11:B12"/>
    <mergeCell ref="C11:C12"/>
    <mergeCell ref="B13:B14"/>
    <mergeCell ref="C13:C14"/>
    <mergeCell ref="B1:J1"/>
    <mergeCell ref="B2:J2"/>
    <mergeCell ref="B4:B6"/>
    <mergeCell ref="C4:C6"/>
    <mergeCell ref="B7:B8"/>
    <mergeCell ref="C7:C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98E93-1099-48BC-99DC-49F2A3F0BBB5}">
  <dimension ref="A1:I7"/>
  <sheetViews>
    <sheetView rightToLeft="1" workbookViewId="0">
      <selection activeCell="H11" sqref="H11"/>
    </sheetView>
  </sheetViews>
  <sheetFormatPr defaultRowHeight="15" x14ac:dyDescent="0.25"/>
  <cols>
    <col min="4" max="4" width="19.5703125" customWidth="1"/>
    <col min="5" max="5" width="21.140625" customWidth="1"/>
    <col min="6" max="6" width="13.28515625" customWidth="1"/>
    <col min="7" max="7" width="17.5703125" customWidth="1"/>
    <col min="8" max="8" width="19.42578125" customWidth="1"/>
    <col min="9" max="9" width="17.5703125" customWidth="1"/>
  </cols>
  <sheetData>
    <row r="1" spans="1:9" ht="18" x14ac:dyDescent="0.25">
      <c r="A1" s="58" t="s">
        <v>169</v>
      </c>
      <c r="B1" s="58"/>
      <c r="C1" s="58"/>
      <c r="D1" s="58"/>
      <c r="E1" s="58"/>
      <c r="F1" s="58"/>
      <c r="G1" s="58"/>
      <c r="H1" s="58"/>
      <c r="I1" s="58"/>
    </row>
    <row r="2" spans="1:9" ht="18" x14ac:dyDescent="0.25">
      <c r="A2" s="59" t="s">
        <v>170</v>
      </c>
      <c r="B2" s="59"/>
      <c r="C2" s="59"/>
      <c r="D2" s="59"/>
      <c r="E2" s="59"/>
      <c r="F2" s="59"/>
      <c r="G2" s="59"/>
      <c r="H2" s="59"/>
      <c r="I2" s="59"/>
    </row>
    <row r="3" spans="1:9" ht="94.5" x14ac:dyDescent="0.25">
      <c r="A3" s="32" t="s">
        <v>2</v>
      </c>
      <c r="B3" s="32" t="s">
        <v>3</v>
      </c>
      <c r="C3" s="32" t="s">
        <v>4</v>
      </c>
      <c r="D3" s="32" t="s">
        <v>89</v>
      </c>
      <c r="E3" s="32" t="s">
        <v>90</v>
      </c>
      <c r="F3" s="32" t="s">
        <v>91</v>
      </c>
      <c r="G3" s="32" t="s">
        <v>92</v>
      </c>
      <c r="H3" s="32" t="s">
        <v>93</v>
      </c>
      <c r="I3" s="32" t="s">
        <v>94</v>
      </c>
    </row>
    <row r="4" spans="1:9" ht="15.75" x14ac:dyDescent="0.25">
      <c r="A4" s="90" t="s">
        <v>11</v>
      </c>
      <c r="B4" s="91" t="s">
        <v>12</v>
      </c>
      <c r="C4" s="45" t="s">
        <v>13</v>
      </c>
      <c r="D4" s="22">
        <v>1092000</v>
      </c>
      <c r="E4" s="22">
        <v>1092000</v>
      </c>
      <c r="F4" s="22">
        <v>0</v>
      </c>
      <c r="G4" s="22">
        <v>0</v>
      </c>
      <c r="H4" s="22">
        <v>1092000</v>
      </c>
      <c r="I4" s="22">
        <v>1092000</v>
      </c>
    </row>
    <row r="5" spans="1:9" ht="15.75" x14ac:dyDescent="0.25">
      <c r="A5" s="90"/>
      <c r="B5" s="91"/>
      <c r="C5" s="45" t="s">
        <v>14</v>
      </c>
      <c r="D5" s="22">
        <v>1576491779</v>
      </c>
      <c r="E5" s="22">
        <v>1637779820</v>
      </c>
      <c r="F5" s="22">
        <v>853872</v>
      </c>
      <c r="G5" s="22">
        <v>7180732</v>
      </c>
      <c r="H5" s="22">
        <v>1645814424</v>
      </c>
      <c r="I5" s="22">
        <v>1645751224</v>
      </c>
    </row>
    <row r="6" spans="1:9" ht="15.75" x14ac:dyDescent="0.25">
      <c r="A6" s="90"/>
      <c r="B6" s="91"/>
      <c r="C6" s="45" t="s">
        <v>15</v>
      </c>
      <c r="D6" s="22">
        <v>6750000</v>
      </c>
      <c r="E6" s="22">
        <v>6750000</v>
      </c>
      <c r="F6" s="22">
        <v>0</v>
      </c>
      <c r="G6" s="22">
        <v>0</v>
      </c>
      <c r="H6" s="22">
        <v>6750000</v>
      </c>
      <c r="I6" s="22">
        <v>6734000</v>
      </c>
    </row>
    <row r="7" spans="1:9" ht="15.75" x14ac:dyDescent="0.25">
      <c r="A7" s="81" t="s">
        <v>16</v>
      </c>
      <c r="B7" s="81"/>
      <c r="C7" s="81"/>
      <c r="D7" s="53">
        <f t="shared" ref="D7:I7" si="0">SUM(D4:D6)</f>
        <v>1584333779</v>
      </c>
      <c r="E7" s="53">
        <f t="shared" si="0"/>
        <v>1645621820</v>
      </c>
      <c r="F7" s="53">
        <f t="shared" si="0"/>
        <v>853872</v>
      </c>
      <c r="G7" s="53">
        <f t="shared" si="0"/>
        <v>7180732</v>
      </c>
      <c r="H7" s="53">
        <f t="shared" si="0"/>
        <v>1653656424</v>
      </c>
      <c r="I7" s="53">
        <f t="shared" si="0"/>
        <v>1653577224</v>
      </c>
    </row>
  </sheetData>
  <mergeCells count="5">
    <mergeCell ref="A1:I1"/>
    <mergeCell ref="A2:I2"/>
    <mergeCell ref="A4:A6"/>
    <mergeCell ref="B4:B6"/>
    <mergeCell ref="A7:C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1097-B9BE-4BDA-89AB-DF804325D2E7}">
  <dimension ref="A1:I37"/>
  <sheetViews>
    <sheetView rightToLeft="1" workbookViewId="0">
      <selection activeCell="K9" sqref="K9"/>
    </sheetView>
  </sheetViews>
  <sheetFormatPr defaultColWidth="9.140625" defaultRowHeight="14.25" x14ac:dyDescent="0.2"/>
  <cols>
    <col min="1" max="1" width="7.7109375" style="10" customWidth="1"/>
    <col min="2" max="2" width="27.7109375" style="114" customWidth="1"/>
    <col min="3" max="3" width="12.140625" style="10" customWidth="1"/>
    <col min="4" max="4" width="15.140625" style="10" customWidth="1"/>
    <col min="5" max="5" width="14.42578125" style="10" customWidth="1"/>
    <col min="6" max="6" width="13.42578125" style="10" customWidth="1"/>
    <col min="7" max="7" width="14.42578125" style="10" customWidth="1"/>
    <col min="8" max="8" width="17.140625" style="10" customWidth="1"/>
    <col min="9" max="9" width="16.140625" style="10" customWidth="1"/>
    <col min="10" max="16384" width="9.140625" style="10"/>
  </cols>
  <sheetData>
    <row r="1" spans="1:9" ht="24.95" customHeight="1" x14ac:dyDescent="0.2">
      <c r="A1" s="58" t="s">
        <v>171</v>
      </c>
      <c r="B1" s="58"/>
      <c r="C1" s="58"/>
      <c r="D1" s="58"/>
      <c r="E1" s="58"/>
      <c r="F1" s="58"/>
      <c r="G1" s="58"/>
      <c r="H1" s="58"/>
      <c r="I1" s="58"/>
    </row>
    <row r="2" spans="1:9" ht="24.95" customHeight="1" x14ac:dyDescent="0.2">
      <c r="A2" s="112" t="s">
        <v>172</v>
      </c>
      <c r="B2" s="112"/>
      <c r="C2" s="112"/>
      <c r="D2" s="112"/>
      <c r="E2" s="112"/>
      <c r="F2" s="112"/>
      <c r="G2" s="112"/>
      <c r="H2" s="112"/>
      <c r="I2" s="112"/>
    </row>
    <row r="3" spans="1:9" customFormat="1" ht="55.5" customHeight="1" x14ac:dyDescent="0.25">
      <c r="A3" s="51" t="s">
        <v>20</v>
      </c>
      <c r="B3" s="51" t="s">
        <v>3</v>
      </c>
      <c r="C3" s="51" t="s">
        <v>4</v>
      </c>
      <c r="D3" s="32" t="s">
        <v>89</v>
      </c>
      <c r="E3" s="32" t="s">
        <v>97</v>
      </c>
      <c r="F3" s="32" t="s">
        <v>98</v>
      </c>
      <c r="G3" s="32" t="s">
        <v>92</v>
      </c>
      <c r="H3" s="32" t="s">
        <v>93</v>
      </c>
      <c r="I3" s="32" t="s">
        <v>94</v>
      </c>
    </row>
    <row r="4" spans="1:9" ht="24.95" customHeight="1" x14ac:dyDescent="0.2">
      <c r="A4" s="64">
        <v>10</v>
      </c>
      <c r="B4" s="66" t="s">
        <v>23</v>
      </c>
      <c r="C4" s="24" t="s">
        <v>14</v>
      </c>
      <c r="D4" s="22">
        <v>88292309</v>
      </c>
      <c r="E4" s="22">
        <v>88415022</v>
      </c>
      <c r="F4" s="22">
        <v>0</v>
      </c>
      <c r="G4" s="22">
        <v>2816500</v>
      </c>
      <c r="H4" s="22">
        <v>91231522</v>
      </c>
      <c r="I4" s="22">
        <v>91182322</v>
      </c>
    </row>
    <row r="5" spans="1:9" ht="24.95" customHeight="1" x14ac:dyDescent="0.2">
      <c r="A5" s="64"/>
      <c r="B5" s="66"/>
      <c r="C5" s="24" t="s">
        <v>15</v>
      </c>
      <c r="D5" s="22">
        <v>6750000</v>
      </c>
      <c r="E5" s="22">
        <v>6750000</v>
      </c>
      <c r="F5" s="22">
        <v>0</v>
      </c>
      <c r="G5" s="22">
        <v>0</v>
      </c>
      <c r="H5" s="22">
        <v>6750000</v>
      </c>
      <c r="I5" s="22">
        <v>6734000</v>
      </c>
    </row>
    <row r="6" spans="1:9" ht="24.95" customHeight="1" x14ac:dyDescent="0.2">
      <c r="A6" s="64"/>
      <c r="B6" s="66"/>
      <c r="C6" s="25" t="s">
        <v>24</v>
      </c>
      <c r="D6" s="39">
        <f t="shared" ref="D6:I6" si="0">SUM(D4:D5)</f>
        <v>95042309</v>
      </c>
      <c r="E6" s="39">
        <f t="shared" si="0"/>
        <v>95165022</v>
      </c>
      <c r="F6" s="39">
        <f t="shared" si="0"/>
        <v>0</v>
      </c>
      <c r="G6" s="39">
        <f t="shared" si="0"/>
        <v>2816500</v>
      </c>
      <c r="H6" s="39">
        <f t="shared" si="0"/>
        <v>97981522</v>
      </c>
      <c r="I6" s="39">
        <f t="shared" si="0"/>
        <v>97916322</v>
      </c>
    </row>
    <row r="7" spans="1:9" ht="24.95" customHeight="1" x14ac:dyDescent="0.2">
      <c r="A7" s="64">
        <v>11</v>
      </c>
      <c r="B7" s="66" t="s">
        <v>25</v>
      </c>
      <c r="C7" s="24" t="s">
        <v>14</v>
      </c>
      <c r="D7" s="22">
        <v>13047917</v>
      </c>
      <c r="E7" s="22">
        <v>13053917</v>
      </c>
      <c r="F7" s="22">
        <v>0</v>
      </c>
      <c r="G7" s="22">
        <v>0</v>
      </c>
      <c r="H7" s="22">
        <v>13053917</v>
      </c>
      <c r="I7" s="22">
        <v>13044917</v>
      </c>
    </row>
    <row r="8" spans="1:9" ht="24.95" customHeight="1" x14ac:dyDescent="0.2">
      <c r="A8" s="64"/>
      <c r="B8" s="66"/>
      <c r="C8" s="25" t="s">
        <v>24</v>
      </c>
      <c r="D8" s="39">
        <v>13047917</v>
      </c>
      <c r="E8" s="39">
        <v>13053917</v>
      </c>
      <c r="F8" s="39">
        <v>0</v>
      </c>
      <c r="G8" s="39">
        <v>0</v>
      </c>
      <c r="H8" s="39">
        <v>13053917</v>
      </c>
      <c r="I8" s="39">
        <v>13044917</v>
      </c>
    </row>
    <row r="9" spans="1:9" ht="24.95" customHeight="1" x14ac:dyDescent="0.2">
      <c r="A9" s="64">
        <v>12</v>
      </c>
      <c r="B9" s="65" t="s">
        <v>61</v>
      </c>
      <c r="C9" s="24" t="s">
        <v>14</v>
      </c>
      <c r="D9" s="22">
        <v>38883854</v>
      </c>
      <c r="E9" s="22">
        <v>38883854</v>
      </c>
      <c r="F9" s="22">
        <v>0</v>
      </c>
      <c r="G9" s="22">
        <v>0</v>
      </c>
      <c r="H9" s="22">
        <v>38883854</v>
      </c>
      <c r="I9" s="22">
        <v>38883854</v>
      </c>
    </row>
    <row r="10" spans="1:9" ht="24.95" customHeight="1" x14ac:dyDescent="0.2">
      <c r="A10" s="64"/>
      <c r="B10" s="65"/>
      <c r="C10" s="25" t="s">
        <v>24</v>
      </c>
      <c r="D10" s="39">
        <v>38883854</v>
      </c>
      <c r="E10" s="39">
        <v>38883854</v>
      </c>
      <c r="F10" s="39">
        <v>0</v>
      </c>
      <c r="G10" s="39">
        <v>0</v>
      </c>
      <c r="H10" s="39">
        <v>38883854</v>
      </c>
      <c r="I10" s="39">
        <v>38883854</v>
      </c>
    </row>
    <row r="11" spans="1:9" ht="24.95" customHeight="1" x14ac:dyDescent="0.2">
      <c r="A11" s="86">
        <v>13</v>
      </c>
      <c r="B11" s="65" t="s">
        <v>157</v>
      </c>
      <c r="C11" s="24" t="s">
        <v>14</v>
      </c>
      <c r="D11" s="22">
        <v>3909000</v>
      </c>
      <c r="E11" s="22">
        <v>3909000</v>
      </c>
      <c r="F11" s="22">
        <v>0</v>
      </c>
      <c r="G11" s="22">
        <v>0</v>
      </c>
      <c r="H11" s="22">
        <v>3909000</v>
      </c>
      <c r="I11" s="22">
        <v>3909000</v>
      </c>
    </row>
    <row r="12" spans="1:9" ht="24.95" customHeight="1" x14ac:dyDescent="0.2">
      <c r="A12" s="87"/>
      <c r="B12" s="65"/>
      <c r="C12" s="25" t="s">
        <v>24</v>
      </c>
      <c r="D12" s="39">
        <v>3909000</v>
      </c>
      <c r="E12" s="39">
        <v>3909000</v>
      </c>
      <c r="F12" s="39">
        <v>0</v>
      </c>
      <c r="G12" s="39">
        <v>0</v>
      </c>
      <c r="H12" s="39">
        <v>3909000</v>
      </c>
      <c r="I12" s="39">
        <v>3909000</v>
      </c>
    </row>
    <row r="13" spans="1:9" ht="24.95" customHeight="1" x14ac:dyDescent="0.2">
      <c r="A13" s="64">
        <v>16</v>
      </c>
      <c r="B13" s="65" t="s">
        <v>29</v>
      </c>
      <c r="C13" s="24" t="s">
        <v>14</v>
      </c>
      <c r="D13" s="22">
        <v>1531000</v>
      </c>
      <c r="E13" s="22">
        <v>1531000</v>
      </c>
      <c r="F13" s="22">
        <v>0</v>
      </c>
      <c r="G13" s="22">
        <v>0</v>
      </c>
      <c r="H13" s="22">
        <v>1531000</v>
      </c>
      <c r="I13" s="22">
        <v>1531000</v>
      </c>
    </row>
    <row r="14" spans="1:9" ht="26.25" customHeight="1" x14ac:dyDescent="0.2">
      <c r="A14" s="64"/>
      <c r="B14" s="65"/>
      <c r="C14" s="25" t="s">
        <v>24</v>
      </c>
      <c r="D14" s="39">
        <v>1531000</v>
      </c>
      <c r="E14" s="39">
        <v>1531000</v>
      </c>
      <c r="F14" s="39">
        <v>0</v>
      </c>
      <c r="G14" s="39">
        <v>0</v>
      </c>
      <c r="H14" s="39">
        <v>1531000</v>
      </c>
      <c r="I14" s="39">
        <v>1531000</v>
      </c>
    </row>
    <row r="15" spans="1:9" ht="24.95" customHeight="1" x14ac:dyDescent="0.2">
      <c r="A15" s="64">
        <v>17</v>
      </c>
      <c r="B15" s="66" t="s">
        <v>30</v>
      </c>
      <c r="C15" s="24" t="s">
        <v>14</v>
      </c>
      <c r="D15" s="22">
        <v>48862872</v>
      </c>
      <c r="E15" s="22">
        <v>49996108</v>
      </c>
      <c r="F15" s="22">
        <v>0</v>
      </c>
      <c r="G15" s="22">
        <v>0</v>
      </c>
      <c r="H15" s="22">
        <v>49996108</v>
      </c>
      <c r="I15" s="22">
        <v>49991108</v>
      </c>
    </row>
    <row r="16" spans="1:9" ht="24.95" customHeight="1" x14ac:dyDescent="0.2">
      <c r="A16" s="64"/>
      <c r="B16" s="66"/>
      <c r="C16" s="53" t="s">
        <v>24</v>
      </c>
      <c r="D16" s="39">
        <v>48862872</v>
      </c>
      <c r="E16" s="39">
        <v>49996108</v>
      </c>
      <c r="F16" s="39">
        <v>0</v>
      </c>
      <c r="G16" s="39">
        <v>0</v>
      </c>
      <c r="H16" s="39">
        <v>49996108</v>
      </c>
      <c r="I16" s="39">
        <v>49991108</v>
      </c>
    </row>
    <row r="17" spans="1:9" ht="24.95" customHeight="1" x14ac:dyDescent="0.2">
      <c r="A17" s="64">
        <v>19</v>
      </c>
      <c r="B17" s="65" t="s">
        <v>32</v>
      </c>
      <c r="C17" s="24" t="s">
        <v>13</v>
      </c>
      <c r="D17" s="22">
        <v>1092000</v>
      </c>
      <c r="E17" s="22">
        <v>1092000</v>
      </c>
      <c r="F17" s="22">
        <v>0</v>
      </c>
      <c r="G17" s="22">
        <v>0</v>
      </c>
      <c r="H17" s="22">
        <v>1092000</v>
      </c>
      <c r="I17" s="22">
        <v>1092000</v>
      </c>
    </row>
    <row r="18" spans="1:9" ht="24.95" customHeight="1" x14ac:dyDescent="0.2">
      <c r="A18" s="64"/>
      <c r="B18" s="65"/>
      <c r="C18" s="24" t="s">
        <v>14</v>
      </c>
      <c r="D18" s="22">
        <v>14355750</v>
      </c>
      <c r="E18" s="22">
        <v>14356875</v>
      </c>
      <c r="F18" s="22">
        <v>0</v>
      </c>
      <c r="G18" s="22">
        <v>0</v>
      </c>
      <c r="H18" s="22">
        <v>14356875</v>
      </c>
      <c r="I18" s="22">
        <v>14356875</v>
      </c>
    </row>
    <row r="19" spans="1:9" ht="24.95" customHeight="1" x14ac:dyDescent="0.2">
      <c r="A19" s="64"/>
      <c r="B19" s="65"/>
      <c r="C19" s="53" t="s">
        <v>24</v>
      </c>
      <c r="D19" s="39">
        <f t="shared" ref="D19:I19" si="1">SUM(D17:D18)</f>
        <v>15447750</v>
      </c>
      <c r="E19" s="39">
        <f t="shared" si="1"/>
        <v>15448875</v>
      </c>
      <c r="F19" s="39">
        <f t="shared" si="1"/>
        <v>0</v>
      </c>
      <c r="G19" s="39">
        <f t="shared" si="1"/>
        <v>0</v>
      </c>
      <c r="H19" s="39">
        <f t="shared" si="1"/>
        <v>15448875</v>
      </c>
      <c r="I19" s="39">
        <f t="shared" si="1"/>
        <v>15448875</v>
      </c>
    </row>
    <row r="20" spans="1:9" ht="24.95" customHeight="1" x14ac:dyDescent="0.2">
      <c r="A20" s="70" t="s">
        <v>173</v>
      </c>
      <c r="B20" s="70"/>
      <c r="C20" s="70"/>
      <c r="D20" s="70"/>
      <c r="E20" s="70"/>
      <c r="F20" s="70"/>
      <c r="G20" s="70"/>
      <c r="H20" s="70"/>
      <c r="I20" s="70"/>
    </row>
    <row r="21" spans="1:9" ht="24.95" customHeight="1" x14ac:dyDescent="0.2">
      <c r="A21" s="78" t="s">
        <v>174</v>
      </c>
      <c r="B21" s="78"/>
      <c r="C21" s="78"/>
      <c r="D21" s="78"/>
      <c r="E21" s="78"/>
      <c r="F21" s="78"/>
      <c r="G21" s="78"/>
      <c r="H21" s="78"/>
      <c r="I21" s="78"/>
    </row>
    <row r="22" spans="1:9" customFormat="1" ht="55.5" customHeight="1" x14ac:dyDescent="0.25">
      <c r="A22" s="51" t="s">
        <v>20</v>
      </c>
      <c r="B22" s="51" t="s">
        <v>3</v>
      </c>
      <c r="C22" s="51" t="s">
        <v>4</v>
      </c>
      <c r="D22" s="32" t="s">
        <v>89</v>
      </c>
      <c r="E22" s="32" t="s">
        <v>97</v>
      </c>
      <c r="F22" s="32" t="s">
        <v>98</v>
      </c>
      <c r="G22" s="32" t="s">
        <v>92</v>
      </c>
      <c r="H22" s="32" t="s">
        <v>93</v>
      </c>
      <c r="I22" s="32" t="s">
        <v>94</v>
      </c>
    </row>
    <row r="23" spans="1:9" ht="24.95" customHeight="1" x14ac:dyDescent="0.2">
      <c r="A23" s="64">
        <v>20</v>
      </c>
      <c r="B23" s="65" t="s">
        <v>34</v>
      </c>
      <c r="C23" s="24" t="s">
        <v>14</v>
      </c>
      <c r="D23" s="22">
        <v>2109090</v>
      </c>
      <c r="E23" s="22">
        <v>2109090</v>
      </c>
      <c r="F23" s="22">
        <v>0</v>
      </c>
      <c r="G23" s="22">
        <v>0</v>
      </c>
      <c r="H23" s="22">
        <v>2109090</v>
      </c>
      <c r="I23" s="22">
        <v>2109090</v>
      </c>
    </row>
    <row r="24" spans="1:9" ht="24.95" customHeight="1" x14ac:dyDescent="0.2">
      <c r="A24" s="64"/>
      <c r="B24" s="65"/>
      <c r="C24" s="53" t="s">
        <v>24</v>
      </c>
      <c r="D24" s="39">
        <v>2109090</v>
      </c>
      <c r="E24" s="39">
        <v>2109090</v>
      </c>
      <c r="F24" s="39">
        <v>0</v>
      </c>
      <c r="G24" s="39">
        <v>0</v>
      </c>
      <c r="H24" s="39">
        <v>2109090</v>
      </c>
      <c r="I24" s="39">
        <v>2109090</v>
      </c>
    </row>
    <row r="25" spans="1:9" ht="24.95" customHeight="1" x14ac:dyDescent="0.2">
      <c r="A25" s="64">
        <v>21</v>
      </c>
      <c r="B25" s="65" t="s">
        <v>35</v>
      </c>
      <c r="C25" s="24" t="s">
        <v>14</v>
      </c>
      <c r="D25" s="22">
        <v>40066935</v>
      </c>
      <c r="E25" s="22">
        <v>40066935</v>
      </c>
      <c r="F25" s="22">
        <v>0</v>
      </c>
      <c r="G25" s="22">
        <v>0</v>
      </c>
      <c r="H25" s="22">
        <v>40066935</v>
      </c>
      <c r="I25" s="22">
        <v>40066935</v>
      </c>
    </row>
    <row r="26" spans="1:9" ht="24.95" customHeight="1" x14ac:dyDescent="0.2">
      <c r="A26" s="64"/>
      <c r="B26" s="65"/>
      <c r="C26" s="53" t="s">
        <v>24</v>
      </c>
      <c r="D26" s="39">
        <v>40066935</v>
      </c>
      <c r="E26" s="39">
        <v>40066935</v>
      </c>
      <c r="F26" s="39">
        <v>0</v>
      </c>
      <c r="G26" s="39">
        <v>0</v>
      </c>
      <c r="H26" s="39">
        <v>40066935</v>
      </c>
      <c r="I26" s="39">
        <v>40066935</v>
      </c>
    </row>
    <row r="27" spans="1:9" ht="24.95" customHeight="1" x14ac:dyDescent="0.2">
      <c r="A27" s="64">
        <v>22</v>
      </c>
      <c r="B27" s="65" t="s">
        <v>139</v>
      </c>
      <c r="C27" s="24" t="s">
        <v>14</v>
      </c>
      <c r="D27" s="22">
        <v>42621256</v>
      </c>
      <c r="E27" s="22">
        <v>42621256</v>
      </c>
      <c r="F27" s="22">
        <v>0</v>
      </c>
      <c r="G27" s="22">
        <v>0</v>
      </c>
      <c r="H27" s="22">
        <v>42621256</v>
      </c>
      <c r="I27" s="22">
        <v>42621256</v>
      </c>
    </row>
    <row r="28" spans="1:9" ht="24.95" customHeight="1" x14ac:dyDescent="0.2">
      <c r="A28" s="64"/>
      <c r="B28" s="65"/>
      <c r="C28" s="53" t="s">
        <v>24</v>
      </c>
      <c r="D28" s="39">
        <v>42621256</v>
      </c>
      <c r="E28" s="39">
        <v>42621256</v>
      </c>
      <c r="F28" s="39">
        <v>0</v>
      </c>
      <c r="G28" s="39">
        <v>0</v>
      </c>
      <c r="H28" s="39">
        <v>42621256</v>
      </c>
      <c r="I28" s="39">
        <v>42621256</v>
      </c>
    </row>
    <row r="29" spans="1:9" ht="24.95" customHeight="1" x14ac:dyDescent="0.2">
      <c r="A29" s="64">
        <v>23</v>
      </c>
      <c r="B29" s="65" t="s">
        <v>37</v>
      </c>
      <c r="C29" s="24" t="s">
        <v>14</v>
      </c>
      <c r="D29" s="22">
        <v>839285902</v>
      </c>
      <c r="E29" s="22">
        <v>917475949</v>
      </c>
      <c r="F29" s="22">
        <v>852916</v>
      </c>
      <c r="G29" s="22">
        <v>4364232</v>
      </c>
      <c r="H29" s="22">
        <v>922693097</v>
      </c>
      <c r="I29" s="22">
        <v>922693097</v>
      </c>
    </row>
    <row r="30" spans="1:9" ht="24.95" customHeight="1" x14ac:dyDescent="0.2">
      <c r="A30" s="64"/>
      <c r="B30" s="65"/>
      <c r="C30" s="53" t="s">
        <v>24</v>
      </c>
      <c r="D30" s="39">
        <v>839285902</v>
      </c>
      <c r="E30" s="39">
        <v>917475949</v>
      </c>
      <c r="F30" s="39">
        <v>852916</v>
      </c>
      <c r="G30" s="39">
        <v>4364232</v>
      </c>
      <c r="H30" s="39">
        <v>922693097</v>
      </c>
      <c r="I30" s="39">
        <v>922693097</v>
      </c>
    </row>
    <row r="31" spans="1:9" ht="24.95" customHeight="1" x14ac:dyDescent="0.2">
      <c r="A31" s="64">
        <v>24</v>
      </c>
      <c r="B31" s="66" t="s">
        <v>38</v>
      </c>
      <c r="C31" s="24" t="s">
        <v>14</v>
      </c>
      <c r="D31" s="22">
        <v>437765894</v>
      </c>
      <c r="E31" s="22">
        <v>419600814</v>
      </c>
      <c r="F31" s="22">
        <v>956</v>
      </c>
      <c r="G31" s="22">
        <v>0</v>
      </c>
      <c r="H31" s="22">
        <v>419601770</v>
      </c>
      <c r="I31" s="22">
        <v>419601770</v>
      </c>
    </row>
    <row r="32" spans="1:9" ht="24.95" customHeight="1" x14ac:dyDescent="0.2">
      <c r="A32" s="64"/>
      <c r="B32" s="66"/>
      <c r="C32" s="53" t="s">
        <v>24</v>
      </c>
      <c r="D32" s="39">
        <v>437765894</v>
      </c>
      <c r="E32" s="39">
        <v>419600814</v>
      </c>
      <c r="F32" s="39">
        <v>956</v>
      </c>
      <c r="G32" s="39">
        <v>0</v>
      </c>
      <c r="H32" s="39">
        <v>419601770</v>
      </c>
      <c r="I32" s="39">
        <v>419601770</v>
      </c>
    </row>
    <row r="33" spans="1:9" ht="24.95" customHeight="1" x14ac:dyDescent="0.2">
      <c r="A33" s="64">
        <v>25</v>
      </c>
      <c r="B33" s="65" t="s">
        <v>39</v>
      </c>
      <c r="C33" s="24" t="s">
        <v>14</v>
      </c>
      <c r="D33" s="22">
        <v>4440000</v>
      </c>
      <c r="E33" s="22">
        <v>4440000</v>
      </c>
      <c r="F33" s="22">
        <v>0</v>
      </c>
      <c r="G33" s="22">
        <v>0</v>
      </c>
      <c r="H33" s="22">
        <v>4440000</v>
      </c>
      <c r="I33" s="22">
        <v>4440000</v>
      </c>
    </row>
    <row r="34" spans="1:9" ht="24.95" customHeight="1" x14ac:dyDescent="0.2">
      <c r="A34" s="64"/>
      <c r="B34" s="65"/>
      <c r="C34" s="53" t="s">
        <v>24</v>
      </c>
      <c r="D34" s="39">
        <v>4440000</v>
      </c>
      <c r="E34" s="39">
        <v>4440000</v>
      </c>
      <c r="F34" s="39">
        <v>0</v>
      </c>
      <c r="G34" s="39">
        <v>0</v>
      </c>
      <c r="H34" s="39">
        <v>4440000</v>
      </c>
      <c r="I34" s="39">
        <v>4440000</v>
      </c>
    </row>
    <row r="35" spans="1:9" ht="24.95" customHeight="1" x14ac:dyDescent="0.2">
      <c r="A35" s="64">
        <v>31</v>
      </c>
      <c r="B35" s="66" t="s">
        <v>40</v>
      </c>
      <c r="C35" s="24" t="s">
        <v>14</v>
      </c>
      <c r="D35" s="22">
        <v>1320000</v>
      </c>
      <c r="E35" s="22">
        <v>1320000</v>
      </c>
      <c r="F35" s="22">
        <v>0</v>
      </c>
      <c r="G35" s="22">
        <v>0</v>
      </c>
      <c r="H35" s="22">
        <v>1320000</v>
      </c>
      <c r="I35" s="22">
        <v>1320000</v>
      </c>
    </row>
    <row r="36" spans="1:9" ht="24.95" customHeight="1" x14ac:dyDescent="0.2">
      <c r="A36" s="64"/>
      <c r="B36" s="66"/>
      <c r="C36" s="53" t="s">
        <v>24</v>
      </c>
      <c r="D36" s="39">
        <v>1320000</v>
      </c>
      <c r="E36" s="39">
        <v>1320000</v>
      </c>
      <c r="F36" s="39">
        <v>0</v>
      </c>
      <c r="G36" s="39">
        <v>0</v>
      </c>
      <c r="H36" s="39">
        <v>1320000</v>
      </c>
      <c r="I36" s="39">
        <v>1320000</v>
      </c>
    </row>
    <row r="37" spans="1:9" ht="29.25" customHeight="1" x14ac:dyDescent="0.2">
      <c r="A37" s="75" t="s">
        <v>16</v>
      </c>
      <c r="B37" s="75"/>
      <c r="C37" s="75"/>
      <c r="D37" s="40">
        <f t="shared" ref="D37:I37" si="2">D6+D8+D10+D12+D14+D16+D19+D24+D26+D28+D30+D32+D34+D36</f>
        <v>1584333779</v>
      </c>
      <c r="E37" s="40">
        <f t="shared" si="2"/>
        <v>1645621820</v>
      </c>
      <c r="F37" s="40">
        <f t="shared" si="2"/>
        <v>853872</v>
      </c>
      <c r="G37" s="40">
        <f t="shared" si="2"/>
        <v>7180732</v>
      </c>
      <c r="H37" s="40">
        <f t="shared" si="2"/>
        <v>1653656424</v>
      </c>
      <c r="I37" s="40">
        <f t="shared" si="2"/>
        <v>1653577224</v>
      </c>
    </row>
  </sheetData>
  <mergeCells count="33">
    <mergeCell ref="A35:A36"/>
    <mergeCell ref="B35:B36"/>
    <mergeCell ref="A37:C37"/>
    <mergeCell ref="A29:A30"/>
    <mergeCell ref="B29:B30"/>
    <mergeCell ref="A31:A32"/>
    <mergeCell ref="B31:B32"/>
    <mergeCell ref="A33:A34"/>
    <mergeCell ref="B33:B34"/>
    <mergeCell ref="A23:A24"/>
    <mergeCell ref="B23:B24"/>
    <mergeCell ref="A25:A26"/>
    <mergeCell ref="B25:B26"/>
    <mergeCell ref="A27:A28"/>
    <mergeCell ref="B27:B28"/>
    <mergeCell ref="A15:A16"/>
    <mergeCell ref="B15:B16"/>
    <mergeCell ref="A17:A19"/>
    <mergeCell ref="B17:B19"/>
    <mergeCell ref="A20:I20"/>
    <mergeCell ref="A21:I21"/>
    <mergeCell ref="A9:A10"/>
    <mergeCell ref="B9:B10"/>
    <mergeCell ref="A11:A12"/>
    <mergeCell ref="B11:B12"/>
    <mergeCell ref="A13:A14"/>
    <mergeCell ref="B13:B14"/>
    <mergeCell ref="A1:I1"/>
    <mergeCell ref="A2:I2"/>
    <mergeCell ref="A4:A6"/>
    <mergeCell ref="B4:B6"/>
    <mergeCell ref="A7:A8"/>
    <mergeCell ref="B7:B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534A0-C3DF-42EC-A3C7-9676570B5688}">
  <dimension ref="A1:I65"/>
  <sheetViews>
    <sheetView rightToLeft="1" workbookViewId="0">
      <selection activeCell="J7" sqref="J7"/>
    </sheetView>
  </sheetViews>
  <sheetFormatPr defaultRowHeight="14.25" x14ac:dyDescent="0.2"/>
  <cols>
    <col min="1" max="1" width="9.140625" style="10"/>
    <col min="2" max="2" width="31.5703125" style="114" customWidth="1"/>
    <col min="3" max="3" width="10.7109375" style="10" customWidth="1"/>
    <col min="4" max="4" width="20" style="10" customWidth="1"/>
    <col min="5" max="5" width="21.7109375" style="10" customWidth="1"/>
    <col min="6" max="6" width="18.5703125" style="10" customWidth="1"/>
    <col min="7" max="7" width="14.42578125" style="10" customWidth="1"/>
    <col min="8" max="8" width="19.140625" style="10" customWidth="1"/>
    <col min="9" max="9" width="18.140625" style="10" customWidth="1"/>
    <col min="10" max="16384" width="9.140625" style="10"/>
  </cols>
  <sheetData>
    <row r="1" spans="1:9" ht="24.95" customHeight="1" x14ac:dyDescent="0.2">
      <c r="A1" s="58" t="s">
        <v>175</v>
      </c>
      <c r="B1" s="58"/>
      <c r="C1" s="58"/>
      <c r="D1" s="58"/>
      <c r="E1" s="58"/>
      <c r="F1" s="58"/>
      <c r="G1" s="58"/>
      <c r="H1" s="58"/>
      <c r="I1" s="58"/>
    </row>
    <row r="2" spans="1:9" ht="24.95" customHeight="1" x14ac:dyDescent="0.2">
      <c r="A2" s="59" t="s">
        <v>176</v>
      </c>
      <c r="B2" s="59"/>
      <c r="C2" s="59"/>
      <c r="D2" s="59"/>
      <c r="E2" s="59"/>
      <c r="F2" s="59"/>
      <c r="G2" s="59"/>
      <c r="H2" s="59"/>
      <c r="I2" s="59"/>
    </row>
    <row r="3" spans="1:9" customFormat="1" ht="55.5" customHeight="1" x14ac:dyDescent="0.25">
      <c r="A3" s="51" t="s">
        <v>44</v>
      </c>
      <c r="B3" s="51" t="s">
        <v>3</v>
      </c>
      <c r="C3" s="51" t="s">
        <v>4</v>
      </c>
      <c r="D3" s="32" t="s">
        <v>89</v>
      </c>
      <c r="E3" s="32" t="s">
        <v>97</v>
      </c>
      <c r="F3" s="32" t="s">
        <v>103</v>
      </c>
      <c r="G3" s="32" t="s">
        <v>104</v>
      </c>
      <c r="H3" s="32" t="s">
        <v>93</v>
      </c>
      <c r="I3" s="32" t="s">
        <v>105</v>
      </c>
    </row>
    <row r="4" spans="1:9" ht="24.95" customHeight="1" x14ac:dyDescent="0.2">
      <c r="A4" s="64">
        <v>1030</v>
      </c>
      <c r="B4" s="65" t="s">
        <v>47</v>
      </c>
      <c r="C4" s="13" t="s">
        <v>14</v>
      </c>
      <c r="D4" s="22">
        <v>27351910</v>
      </c>
      <c r="E4" s="22">
        <v>27474623</v>
      </c>
      <c r="F4" s="22">
        <v>0</v>
      </c>
      <c r="G4" s="22">
        <v>0</v>
      </c>
      <c r="H4" s="22">
        <v>27474623</v>
      </c>
      <c r="I4" s="22">
        <v>27474623</v>
      </c>
    </row>
    <row r="5" spans="1:9" ht="24.95" customHeight="1" x14ac:dyDescent="0.2">
      <c r="A5" s="64"/>
      <c r="B5" s="65"/>
      <c r="C5" s="13" t="s">
        <v>15</v>
      </c>
      <c r="D5" s="22">
        <v>6750000</v>
      </c>
      <c r="E5" s="22">
        <v>6750000</v>
      </c>
      <c r="F5" s="22">
        <v>0</v>
      </c>
      <c r="G5" s="22">
        <v>0</v>
      </c>
      <c r="H5" s="22">
        <v>6750000</v>
      </c>
      <c r="I5" s="22">
        <v>6734000</v>
      </c>
    </row>
    <row r="6" spans="1:9" ht="24.95" customHeight="1" x14ac:dyDescent="0.2">
      <c r="A6" s="64"/>
      <c r="B6" s="65"/>
      <c r="C6" s="15" t="s">
        <v>24</v>
      </c>
      <c r="D6" s="39">
        <f t="shared" ref="D6:I6" si="0">SUM(D4:D5)</f>
        <v>34101910</v>
      </c>
      <c r="E6" s="39">
        <f t="shared" si="0"/>
        <v>34224623</v>
      </c>
      <c r="F6" s="39">
        <f t="shared" si="0"/>
        <v>0</v>
      </c>
      <c r="G6" s="39">
        <f t="shared" si="0"/>
        <v>0</v>
      </c>
      <c r="H6" s="39">
        <f t="shared" si="0"/>
        <v>34224623</v>
      </c>
      <c r="I6" s="39">
        <f t="shared" si="0"/>
        <v>34208623</v>
      </c>
    </row>
    <row r="7" spans="1:9" ht="24.95" customHeight="1" x14ac:dyDescent="0.2">
      <c r="A7" s="64">
        <v>1050</v>
      </c>
      <c r="B7" s="65" t="s">
        <v>49</v>
      </c>
      <c r="C7" s="13" t="s">
        <v>14</v>
      </c>
      <c r="D7" s="22">
        <v>43383399</v>
      </c>
      <c r="E7" s="22">
        <v>43383399</v>
      </c>
      <c r="F7" s="22">
        <v>0</v>
      </c>
      <c r="G7" s="22">
        <v>0</v>
      </c>
      <c r="H7" s="22">
        <v>43383399</v>
      </c>
      <c r="I7" s="22">
        <v>43359199</v>
      </c>
    </row>
    <row r="8" spans="1:9" ht="24.95" customHeight="1" x14ac:dyDescent="0.2">
      <c r="A8" s="64"/>
      <c r="B8" s="65"/>
      <c r="C8" s="15" t="s">
        <v>24</v>
      </c>
      <c r="D8" s="39">
        <v>43383399</v>
      </c>
      <c r="E8" s="39">
        <v>43383399</v>
      </c>
      <c r="F8" s="39">
        <v>0</v>
      </c>
      <c r="G8" s="39">
        <v>0</v>
      </c>
      <c r="H8" s="39">
        <v>43383399</v>
      </c>
      <c r="I8" s="39">
        <v>43359199</v>
      </c>
    </row>
    <row r="9" spans="1:9" ht="24.95" customHeight="1" x14ac:dyDescent="0.2">
      <c r="A9" s="64">
        <v>1061</v>
      </c>
      <c r="B9" s="65" t="s">
        <v>50</v>
      </c>
      <c r="C9" s="13" t="s">
        <v>14</v>
      </c>
      <c r="D9" s="22">
        <v>0</v>
      </c>
      <c r="E9" s="22">
        <v>0</v>
      </c>
      <c r="F9" s="22">
        <v>0</v>
      </c>
      <c r="G9" s="22">
        <v>2816500</v>
      </c>
      <c r="H9" s="22">
        <v>2816500</v>
      </c>
      <c r="I9" s="22">
        <v>2816500</v>
      </c>
    </row>
    <row r="10" spans="1:9" ht="24.95" customHeight="1" x14ac:dyDescent="0.2">
      <c r="A10" s="64"/>
      <c r="B10" s="65"/>
      <c r="C10" s="15" t="s">
        <v>24</v>
      </c>
      <c r="D10" s="39">
        <v>0</v>
      </c>
      <c r="E10" s="39">
        <v>0</v>
      </c>
      <c r="F10" s="39">
        <v>0</v>
      </c>
      <c r="G10" s="39">
        <v>2816500</v>
      </c>
      <c r="H10" s="39">
        <v>2816500</v>
      </c>
      <c r="I10" s="39">
        <v>2816500</v>
      </c>
    </row>
    <row r="11" spans="1:9" ht="24.95" customHeight="1" x14ac:dyDescent="0.2">
      <c r="A11" s="64">
        <v>1071</v>
      </c>
      <c r="B11" s="65" t="s">
        <v>51</v>
      </c>
      <c r="C11" s="13" t="s">
        <v>14</v>
      </c>
      <c r="D11" s="22">
        <v>3094500</v>
      </c>
      <c r="E11" s="22">
        <v>3094500</v>
      </c>
      <c r="F11" s="22">
        <v>0</v>
      </c>
      <c r="G11" s="22">
        <v>0</v>
      </c>
      <c r="H11" s="22">
        <v>3094500</v>
      </c>
      <c r="I11" s="22">
        <v>3094500</v>
      </c>
    </row>
    <row r="12" spans="1:9" ht="24.95" customHeight="1" x14ac:dyDescent="0.2">
      <c r="A12" s="64"/>
      <c r="B12" s="65"/>
      <c r="C12" s="15" t="s">
        <v>24</v>
      </c>
      <c r="D12" s="39">
        <v>3094500</v>
      </c>
      <c r="E12" s="39">
        <v>3094500</v>
      </c>
      <c r="F12" s="39">
        <v>0</v>
      </c>
      <c r="G12" s="39">
        <v>0</v>
      </c>
      <c r="H12" s="39">
        <v>3094500</v>
      </c>
      <c r="I12" s="39">
        <v>3094500</v>
      </c>
    </row>
    <row r="13" spans="1:9" ht="24.95" customHeight="1" x14ac:dyDescent="0.2">
      <c r="A13" s="64">
        <v>1073</v>
      </c>
      <c r="B13" s="65" t="s">
        <v>52</v>
      </c>
      <c r="C13" s="13" t="s">
        <v>14</v>
      </c>
      <c r="D13" s="22">
        <v>2920000</v>
      </c>
      <c r="E13" s="22">
        <v>2920000</v>
      </c>
      <c r="F13" s="22">
        <v>0</v>
      </c>
      <c r="G13" s="22">
        <v>0</v>
      </c>
      <c r="H13" s="22">
        <v>2920000</v>
      </c>
      <c r="I13" s="22">
        <v>2920000</v>
      </c>
    </row>
    <row r="14" spans="1:9" ht="24.95" customHeight="1" x14ac:dyDescent="0.2">
      <c r="A14" s="64"/>
      <c r="B14" s="65"/>
      <c r="C14" s="15" t="s">
        <v>24</v>
      </c>
      <c r="D14" s="39">
        <v>2920000</v>
      </c>
      <c r="E14" s="39">
        <v>2920000</v>
      </c>
      <c r="F14" s="39">
        <v>0</v>
      </c>
      <c r="G14" s="39">
        <v>0</v>
      </c>
      <c r="H14" s="39">
        <v>2920000</v>
      </c>
      <c r="I14" s="39">
        <v>2920000</v>
      </c>
    </row>
    <row r="15" spans="1:9" ht="24.95" customHeight="1" x14ac:dyDescent="0.2">
      <c r="A15" s="64">
        <v>1079</v>
      </c>
      <c r="B15" s="65" t="s">
        <v>53</v>
      </c>
      <c r="C15" s="13" t="s">
        <v>14</v>
      </c>
      <c r="D15" s="22">
        <v>2542500</v>
      </c>
      <c r="E15" s="22">
        <v>2542500</v>
      </c>
      <c r="F15" s="22">
        <v>0</v>
      </c>
      <c r="G15" s="22">
        <v>0</v>
      </c>
      <c r="H15" s="22">
        <v>2542500</v>
      </c>
      <c r="I15" s="22">
        <v>2542500</v>
      </c>
    </row>
    <row r="16" spans="1:9" ht="24.95" customHeight="1" x14ac:dyDescent="0.2">
      <c r="A16" s="64"/>
      <c r="B16" s="65"/>
      <c r="C16" s="15" t="s">
        <v>24</v>
      </c>
      <c r="D16" s="39">
        <v>2542500</v>
      </c>
      <c r="E16" s="39">
        <v>2542500</v>
      </c>
      <c r="F16" s="39">
        <v>0</v>
      </c>
      <c r="G16" s="39">
        <v>0</v>
      </c>
      <c r="H16" s="39">
        <v>2542500</v>
      </c>
      <c r="I16" s="39">
        <v>2542500</v>
      </c>
    </row>
    <row r="17" spans="1:9" ht="24.95" customHeight="1" x14ac:dyDescent="0.2">
      <c r="A17" s="64">
        <v>1080</v>
      </c>
      <c r="B17" s="65" t="s">
        <v>54</v>
      </c>
      <c r="C17" s="13" t="s">
        <v>14</v>
      </c>
      <c r="D17" s="22">
        <v>9000000</v>
      </c>
      <c r="E17" s="22">
        <v>9000000</v>
      </c>
      <c r="F17" s="22">
        <v>0</v>
      </c>
      <c r="G17" s="22">
        <v>0</v>
      </c>
      <c r="H17" s="22">
        <v>9000000</v>
      </c>
      <c r="I17" s="22">
        <v>8975000</v>
      </c>
    </row>
    <row r="18" spans="1:9" ht="24.95" customHeight="1" x14ac:dyDescent="0.2">
      <c r="A18" s="64"/>
      <c r="B18" s="65"/>
      <c r="C18" s="15" t="s">
        <v>24</v>
      </c>
      <c r="D18" s="39">
        <v>9000000</v>
      </c>
      <c r="E18" s="39">
        <v>9000000</v>
      </c>
      <c r="F18" s="39">
        <v>0</v>
      </c>
      <c r="G18" s="39">
        <v>0</v>
      </c>
      <c r="H18" s="39">
        <v>9000000</v>
      </c>
      <c r="I18" s="39">
        <v>8975000</v>
      </c>
    </row>
    <row r="19" spans="1:9" ht="24.95" customHeight="1" x14ac:dyDescent="0.2">
      <c r="A19" s="64">
        <v>1104</v>
      </c>
      <c r="B19" s="65" t="s">
        <v>60</v>
      </c>
      <c r="C19" s="13" t="s">
        <v>14</v>
      </c>
      <c r="D19" s="22">
        <v>13047917</v>
      </c>
      <c r="E19" s="22">
        <v>13053917</v>
      </c>
      <c r="F19" s="22">
        <v>0</v>
      </c>
      <c r="G19" s="22">
        <v>0</v>
      </c>
      <c r="H19" s="22">
        <v>13053917</v>
      </c>
      <c r="I19" s="22">
        <v>13044917</v>
      </c>
    </row>
    <row r="20" spans="1:9" ht="29.25" customHeight="1" x14ac:dyDescent="0.2">
      <c r="A20" s="64"/>
      <c r="B20" s="65"/>
      <c r="C20" s="15" t="s">
        <v>24</v>
      </c>
      <c r="D20" s="39">
        <v>13047917</v>
      </c>
      <c r="E20" s="39">
        <v>13053917</v>
      </c>
      <c r="F20" s="39">
        <v>0</v>
      </c>
      <c r="G20" s="39">
        <v>0</v>
      </c>
      <c r="H20" s="39">
        <v>13053917</v>
      </c>
      <c r="I20" s="39">
        <v>13044917</v>
      </c>
    </row>
    <row r="21" spans="1:9" ht="24.95" customHeight="1" x14ac:dyDescent="0.2">
      <c r="A21" s="64">
        <v>1200</v>
      </c>
      <c r="B21" s="65" t="s">
        <v>61</v>
      </c>
      <c r="C21" s="13" t="s">
        <v>14</v>
      </c>
      <c r="D21" s="22">
        <v>38883854</v>
      </c>
      <c r="E21" s="22">
        <v>38883854</v>
      </c>
      <c r="F21" s="22">
        <v>0</v>
      </c>
      <c r="G21" s="22">
        <v>0</v>
      </c>
      <c r="H21" s="22">
        <v>38883854</v>
      </c>
      <c r="I21" s="22">
        <v>38883854</v>
      </c>
    </row>
    <row r="22" spans="1:9" ht="24.95" customHeight="1" x14ac:dyDescent="0.2">
      <c r="A22" s="64"/>
      <c r="B22" s="65"/>
      <c r="C22" s="15" t="s">
        <v>24</v>
      </c>
      <c r="D22" s="39">
        <v>38883854</v>
      </c>
      <c r="E22" s="39">
        <v>38883854</v>
      </c>
      <c r="F22" s="39">
        <v>0</v>
      </c>
      <c r="G22" s="39">
        <v>0</v>
      </c>
      <c r="H22" s="39">
        <v>38883854</v>
      </c>
      <c r="I22" s="39">
        <v>38883854</v>
      </c>
    </row>
    <row r="23" spans="1:9" ht="24.95" customHeight="1" x14ac:dyDescent="0.2">
      <c r="A23" s="70" t="s">
        <v>177</v>
      </c>
      <c r="B23" s="70"/>
      <c r="C23" s="70"/>
      <c r="D23" s="70"/>
      <c r="E23" s="70"/>
      <c r="F23" s="70"/>
      <c r="G23" s="70"/>
      <c r="H23" s="70"/>
      <c r="I23" s="70"/>
    </row>
    <row r="24" spans="1:9" ht="24.95" customHeight="1" x14ac:dyDescent="0.2">
      <c r="A24" s="59" t="s">
        <v>178</v>
      </c>
      <c r="B24" s="59"/>
      <c r="C24" s="59"/>
      <c r="D24" s="59"/>
      <c r="E24" s="59"/>
      <c r="F24" s="59"/>
      <c r="G24" s="59"/>
      <c r="H24" s="59"/>
      <c r="I24" s="59"/>
    </row>
    <row r="25" spans="1:9" customFormat="1" ht="55.5" customHeight="1" x14ac:dyDescent="0.25">
      <c r="A25" s="51" t="s">
        <v>44</v>
      </c>
      <c r="B25" s="51" t="s">
        <v>3</v>
      </c>
      <c r="C25" s="51" t="s">
        <v>4</v>
      </c>
      <c r="D25" s="32" t="s">
        <v>89</v>
      </c>
      <c r="E25" s="32" t="s">
        <v>97</v>
      </c>
      <c r="F25" s="32" t="s">
        <v>103</v>
      </c>
      <c r="G25" s="32" t="s">
        <v>104</v>
      </c>
      <c r="H25" s="32" t="s">
        <v>93</v>
      </c>
      <c r="I25" s="32" t="s">
        <v>105</v>
      </c>
    </row>
    <row r="26" spans="1:9" ht="24.95" customHeight="1" x14ac:dyDescent="0.2">
      <c r="A26" s="64">
        <v>1392</v>
      </c>
      <c r="B26" s="65" t="s">
        <v>162</v>
      </c>
      <c r="C26" s="13" t="s">
        <v>14</v>
      </c>
      <c r="D26" s="22">
        <v>3909000</v>
      </c>
      <c r="E26" s="22">
        <v>3909000</v>
      </c>
      <c r="F26" s="22">
        <v>0</v>
      </c>
      <c r="G26" s="22">
        <v>0</v>
      </c>
      <c r="H26" s="22">
        <v>3909000</v>
      </c>
      <c r="I26" s="22">
        <v>3909000</v>
      </c>
    </row>
    <row r="27" spans="1:9" ht="24.95" customHeight="1" x14ac:dyDescent="0.2">
      <c r="A27" s="64"/>
      <c r="B27" s="65"/>
      <c r="C27" s="15" t="s">
        <v>24</v>
      </c>
      <c r="D27" s="16">
        <v>3909000</v>
      </c>
      <c r="E27" s="39">
        <v>3909000</v>
      </c>
      <c r="F27" s="39">
        <v>0</v>
      </c>
      <c r="G27" s="39">
        <v>0</v>
      </c>
      <c r="H27" s="39">
        <v>3909000</v>
      </c>
      <c r="I27" s="39">
        <v>3909000</v>
      </c>
    </row>
    <row r="28" spans="1:9" ht="24.95" customHeight="1" x14ac:dyDescent="0.2">
      <c r="A28" s="64">
        <v>1629</v>
      </c>
      <c r="B28" s="65" t="s">
        <v>179</v>
      </c>
      <c r="C28" s="13" t="s">
        <v>14</v>
      </c>
      <c r="D28" s="22">
        <v>1531000</v>
      </c>
      <c r="E28" s="22">
        <v>1531000</v>
      </c>
      <c r="F28" s="22">
        <v>0</v>
      </c>
      <c r="G28" s="22">
        <v>0</v>
      </c>
      <c r="H28" s="22">
        <v>1531000</v>
      </c>
      <c r="I28" s="22">
        <v>1531000</v>
      </c>
    </row>
    <row r="29" spans="1:9" ht="24.95" customHeight="1" x14ac:dyDescent="0.2">
      <c r="A29" s="64"/>
      <c r="B29" s="65"/>
      <c r="C29" s="15" t="s">
        <v>24</v>
      </c>
      <c r="D29" s="16">
        <v>1531000</v>
      </c>
      <c r="E29" s="39">
        <v>1531000</v>
      </c>
      <c r="F29" s="39">
        <v>0</v>
      </c>
      <c r="G29" s="39">
        <v>0</v>
      </c>
      <c r="H29" s="39">
        <v>1531000</v>
      </c>
      <c r="I29" s="39">
        <v>1531000</v>
      </c>
    </row>
    <row r="30" spans="1:9" ht="24.95" customHeight="1" x14ac:dyDescent="0.2">
      <c r="A30" s="64">
        <v>1702</v>
      </c>
      <c r="B30" s="65" t="s">
        <v>180</v>
      </c>
      <c r="C30" s="13" t="s">
        <v>14</v>
      </c>
      <c r="D30" s="22">
        <v>44990152</v>
      </c>
      <c r="E30" s="22">
        <v>46123388</v>
      </c>
      <c r="F30" s="22">
        <v>0</v>
      </c>
      <c r="G30" s="22">
        <v>0</v>
      </c>
      <c r="H30" s="22">
        <v>46123388</v>
      </c>
      <c r="I30" s="22">
        <v>46123388</v>
      </c>
    </row>
    <row r="31" spans="1:9" ht="24.95" customHeight="1" x14ac:dyDescent="0.2">
      <c r="A31" s="64"/>
      <c r="B31" s="65"/>
      <c r="C31" s="15" t="s">
        <v>24</v>
      </c>
      <c r="D31" s="16">
        <v>44990152</v>
      </c>
      <c r="E31" s="39">
        <v>46123388</v>
      </c>
      <c r="F31" s="39">
        <v>0</v>
      </c>
      <c r="G31" s="39">
        <v>0</v>
      </c>
      <c r="H31" s="39">
        <v>46123388</v>
      </c>
      <c r="I31" s="39">
        <v>46123388</v>
      </c>
    </row>
    <row r="32" spans="1:9" ht="24.95" customHeight="1" x14ac:dyDescent="0.2">
      <c r="A32" s="64">
        <v>1709</v>
      </c>
      <c r="B32" s="65" t="s">
        <v>67</v>
      </c>
      <c r="C32" s="13" t="s">
        <v>14</v>
      </c>
      <c r="D32" s="22">
        <v>3872720</v>
      </c>
      <c r="E32" s="22">
        <v>3872720</v>
      </c>
      <c r="F32" s="22">
        <v>0</v>
      </c>
      <c r="G32" s="22">
        <v>0</v>
      </c>
      <c r="H32" s="22">
        <v>3872720</v>
      </c>
      <c r="I32" s="22">
        <v>3867720</v>
      </c>
    </row>
    <row r="33" spans="1:9" ht="24.95" customHeight="1" x14ac:dyDescent="0.2">
      <c r="A33" s="64"/>
      <c r="B33" s="65"/>
      <c r="C33" s="15" t="s">
        <v>24</v>
      </c>
      <c r="D33" s="16">
        <v>3872720</v>
      </c>
      <c r="E33" s="39">
        <v>3872720</v>
      </c>
      <c r="F33" s="39">
        <v>0</v>
      </c>
      <c r="G33" s="39">
        <v>0</v>
      </c>
      <c r="H33" s="39">
        <v>3872720</v>
      </c>
      <c r="I33" s="39">
        <v>3867720</v>
      </c>
    </row>
    <row r="34" spans="1:9" ht="24.95" customHeight="1" x14ac:dyDescent="0.2">
      <c r="A34" s="64">
        <v>1910</v>
      </c>
      <c r="B34" s="65" t="s">
        <v>69</v>
      </c>
      <c r="C34" s="13" t="s">
        <v>13</v>
      </c>
      <c r="D34" s="22">
        <v>1092000</v>
      </c>
      <c r="E34" s="22">
        <v>1092000</v>
      </c>
      <c r="F34" s="22">
        <v>0</v>
      </c>
      <c r="G34" s="22">
        <v>0</v>
      </c>
      <c r="H34" s="22">
        <v>1092000</v>
      </c>
      <c r="I34" s="22">
        <v>1092000</v>
      </c>
    </row>
    <row r="35" spans="1:9" ht="24.95" customHeight="1" x14ac:dyDescent="0.2">
      <c r="A35" s="64"/>
      <c r="B35" s="65"/>
      <c r="C35" s="13" t="s">
        <v>14</v>
      </c>
      <c r="D35" s="22">
        <v>11997000</v>
      </c>
      <c r="E35" s="22">
        <v>11997000</v>
      </c>
      <c r="F35" s="22">
        <v>0</v>
      </c>
      <c r="G35" s="22">
        <v>0</v>
      </c>
      <c r="H35" s="22">
        <v>11997000</v>
      </c>
      <c r="I35" s="22">
        <v>11997000</v>
      </c>
    </row>
    <row r="36" spans="1:9" ht="24.95" customHeight="1" x14ac:dyDescent="0.2">
      <c r="A36" s="64"/>
      <c r="B36" s="65"/>
      <c r="C36" s="15" t="s">
        <v>24</v>
      </c>
      <c r="D36" s="16">
        <f t="shared" ref="D36:I36" si="1">SUM(D34:D35)</f>
        <v>13089000</v>
      </c>
      <c r="E36" s="39">
        <f t="shared" si="1"/>
        <v>13089000</v>
      </c>
      <c r="F36" s="39">
        <f t="shared" si="1"/>
        <v>0</v>
      </c>
      <c r="G36" s="39">
        <f t="shared" si="1"/>
        <v>0</v>
      </c>
      <c r="H36" s="39">
        <f t="shared" si="1"/>
        <v>13089000</v>
      </c>
      <c r="I36" s="39">
        <f t="shared" si="1"/>
        <v>13089000</v>
      </c>
    </row>
    <row r="37" spans="1:9" ht="24.95" customHeight="1" x14ac:dyDescent="0.2">
      <c r="A37" s="64">
        <v>1920</v>
      </c>
      <c r="B37" s="65" t="s">
        <v>164</v>
      </c>
      <c r="C37" s="13" t="s">
        <v>14</v>
      </c>
      <c r="D37" s="22">
        <v>2358750</v>
      </c>
      <c r="E37" s="22">
        <v>2359875</v>
      </c>
      <c r="F37" s="22">
        <v>0</v>
      </c>
      <c r="G37" s="22">
        <v>0</v>
      </c>
      <c r="H37" s="22">
        <v>2359875</v>
      </c>
      <c r="I37" s="22">
        <v>2359875</v>
      </c>
    </row>
    <row r="38" spans="1:9" ht="24.95" customHeight="1" x14ac:dyDescent="0.2">
      <c r="A38" s="64"/>
      <c r="B38" s="65"/>
      <c r="C38" s="15" t="s">
        <v>24</v>
      </c>
      <c r="D38" s="16">
        <v>2358750</v>
      </c>
      <c r="E38" s="39">
        <v>2359875</v>
      </c>
      <c r="F38" s="39">
        <v>0</v>
      </c>
      <c r="G38" s="39">
        <v>0</v>
      </c>
      <c r="H38" s="39">
        <v>2359875</v>
      </c>
      <c r="I38" s="39">
        <v>2359875</v>
      </c>
    </row>
    <row r="39" spans="1:9" ht="24.95" customHeight="1" x14ac:dyDescent="0.2">
      <c r="A39" s="64">
        <v>2023</v>
      </c>
      <c r="B39" s="65" t="s">
        <v>71</v>
      </c>
      <c r="C39" s="13" t="s">
        <v>14</v>
      </c>
      <c r="D39" s="22">
        <v>2109090</v>
      </c>
      <c r="E39" s="22">
        <v>2109090</v>
      </c>
      <c r="F39" s="22">
        <v>0</v>
      </c>
      <c r="G39" s="22">
        <v>0</v>
      </c>
      <c r="H39" s="22">
        <v>2109090</v>
      </c>
      <c r="I39" s="22">
        <v>2109090</v>
      </c>
    </row>
    <row r="40" spans="1:9" ht="26.25" customHeight="1" x14ac:dyDescent="0.2">
      <c r="A40" s="64"/>
      <c r="B40" s="65"/>
      <c r="C40" s="15" t="s">
        <v>24</v>
      </c>
      <c r="D40" s="16">
        <v>2109090</v>
      </c>
      <c r="E40" s="39">
        <v>2109090</v>
      </c>
      <c r="F40" s="39">
        <v>0</v>
      </c>
      <c r="G40" s="39">
        <v>0</v>
      </c>
      <c r="H40" s="39">
        <v>2109090</v>
      </c>
      <c r="I40" s="39">
        <v>2109090</v>
      </c>
    </row>
    <row r="41" spans="1:9" ht="24.95" customHeight="1" x14ac:dyDescent="0.2">
      <c r="A41" s="64">
        <v>2100</v>
      </c>
      <c r="B41" s="65" t="s">
        <v>72</v>
      </c>
      <c r="C41" s="13" t="s">
        <v>14</v>
      </c>
      <c r="D41" s="22">
        <v>40066935</v>
      </c>
      <c r="E41" s="22">
        <v>40066935</v>
      </c>
      <c r="F41" s="22">
        <v>0</v>
      </c>
      <c r="G41" s="22">
        <v>0</v>
      </c>
      <c r="H41" s="22">
        <v>40066935</v>
      </c>
      <c r="I41" s="22">
        <v>40066935</v>
      </c>
    </row>
    <row r="42" spans="1:9" ht="26.25" customHeight="1" x14ac:dyDescent="0.2">
      <c r="A42" s="64"/>
      <c r="B42" s="65"/>
      <c r="C42" s="15" t="s">
        <v>24</v>
      </c>
      <c r="D42" s="16">
        <v>40066935</v>
      </c>
      <c r="E42" s="39">
        <v>40066935</v>
      </c>
      <c r="F42" s="39">
        <v>0</v>
      </c>
      <c r="G42" s="39">
        <v>0</v>
      </c>
      <c r="H42" s="39">
        <v>40066935</v>
      </c>
      <c r="I42" s="39">
        <v>40066935</v>
      </c>
    </row>
    <row r="43" spans="1:9" ht="24.95" customHeight="1" x14ac:dyDescent="0.2">
      <c r="A43" s="129">
        <v>2219</v>
      </c>
      <c r="B43" s="65" t="s">
        <v>73</v>
      </c>
      <c r="C43" s="13" t="s">
        <v>14</v>
      </c>
      <c r="D43" s="22">
        <v>32397256</v>
      </c>
      <c r="E43" s="22">
        <v>32397256</v>
      </c>
      <c r="F43" s="22">
        <v>0</v>
      </c>
      <c r="G43" s="22">
        <v>0</v>
      </c>
      <c r="H43" s="22">
        <v>32397256</v>
      </c>
      <c r="I43" s="22">
        <v>32397256</v>
      </c>
    </row>
    <row r="44" spans="1:9" ht="24.95" customHeight="1" x14ac:dyDescent="0.2">
      <c r="A44" s="129"/>
      <c r="B44" s="65"/>
      <c r="C44" s="15" t="s">
        <v>24</v>
      </c>
      <c r="D44" s="16">
        <v>32397256</v>
      </c>
      <c r="E44" s="39">
        <v>32397256</v>
      </c>
      <c r="F44" s="39">
        <v>0</v>
      </c>
      <c r="G44" s="39">
        <v>0</v>
      </c>
      <c r="H44" s="39">
        <v>32397256</v>
      </c>
      <c r="I44" s="39">
        <v>32397256</v>
      </c>
    </row>
    <row r="45" spans="1:9" ht="24.95" customHeight="1" x14ac:dyDescent="0.2">
      <c r="A45" s="64">
        <v>2220</v>
      </c>
      <c r="B45" s="65" t="s">
        <v>166</v>
      </c>
      <c r="C45" s="13" t="s">
        <v>14</v>
      </c>
      <c r="D45" s="22">
        <v>10224000</v>
      </c>
      <c r="E45" s="22">
        <v>10224000</v>
      </c>
      <c r="F45" s="22">
        <v>0</v>
      </c>
      <c r="G45" s="22">
        <v>0</v>
      </c>
      <c r="H45" s="22">
        <v>10224000</v>
      </c>
      <c r="I45" s="22">
        <v>10224000</v>
      </c>
    </row>
    <row r="46" spans="1:9" ht="24.95" customHeight="1" x14ac:dyDescent="0.2">
      <c r="A46" s="64"/>
      <c r="B46" s="65"/>
      <c r="C46" s="15" t="s">
        <v>24</v>
      </c>
      <c r="D46" s="16">
        <v>10224000</v>
      </c>
      <c r="E46" s="39">
        <v>10224000</v>
      </c>
      <c r="F46" s="39">
        <v>0</v>
      </c>
      <c r="G46" s="39">
        <v>0</v>
      </c>
      <c r="H46" s="39">
        <v>10224000</v>
      </c>
      <c r="I46" s="39">
        <v>10224000</v>
      </c>
    </row>
    <row r="47" spans="1:9" ht="24.95" customHeight="1" x14ac:dyDescent="0.2">
      <c r="A47" s="64">
        <v>2310</v>
      </c>
      <c r="B47" s="65" t="s">
        <v>75</v>
      </c>
      <c r="C47" s="13" t="s">
        <v>14</v>
      </c>
      <c r="D47" s="22">
        <v>2624610</v>
      </c>
      <c r="E47" s="22">
        <v>2797410</v>
      </c>
      <c r="F47" s="22">
        <v>0</v>
      </c>
      <c r="G47" s="22">
        <v>0</v>
      </c>
      <c r="H47" s="22">
        <v>2797410</v>
      </c>
      <c r="I47" s="22">
        <v>2797410</v>
      </c>
    </row>
    <row r="48" spans="1:9" ht="24.95" customHeight="1" x14ac:dyDescent="0.2">
      <c r="A48" s="64"/>
      <c r="B48" s="65"/>
      <c r="C48" s="15" t="s">
        <v>24</v>
      </c>
      <c r="D48" s="16">
        <v>2624610</v>
      </c>
      <c r="E48" s="39">
        <v>2797410</v>
      </c>
      <c r="F48" s="39">
        <v>0</v>
      </c>
      <c r="G48" s="39">
        <v>0</v>
      </c>
      <c r="H48" s="39">
        <v>2797410</v>
      </c>
      <c r="I48" s="39">
        <v>2797410</v>
      </c>
    </row>
    <row r="49" spans="1:9" ht="24.95" customHeight="1" x14ac:dyDescent="0.2">
      <c r="A49" s="64">
        <v>2391</v>
      </c>
      <c r="B49" s="65" t="s">
        <v>181</v>
      </c>
      <c r="C49" s="43" t="s">
        <v>14</v>
      </c>
      <c r="D49" s="22">
        <v>1282500</v>
      </c>
      <c r="E49" s="22">
        <v>1282500</v>
      </c>
      <c r="F49" s="22">
        <v>0</v>
      </c>
      <c r="G49" s="22">
        <v>0</v>
      </c>
      <c r="H49" s="22">
        <v>1282500</v>
      </c>
      <c r="I49" s="22">
        <v>1282500</v>
      </c>
    </row>
    <row r="50" spans="1:9" ht="24.95" customHeight="1" x14ac:dyDescent="0.2">
      <c r="A50" s="64"/>
      <c r="B50" s="65"/>
      <c r="C50" s="15" t="s">
        <v>24</v>
      </c>
      <c r="D50" s="16">
        <v>1282500</v>
      </c>
      <c r="E50" s="39">
        <v>1282500</v>
      </c>
      <c r="F50" s="39">
        <v>0</v>
      </c>
      <c r="G50" s="39">
        <v>0</v>
      </c>
      <c r="H50" s="39">
        <v>1282500</v>
      </c>
      <c r="I50" s="39">
        <v>1282500</v>
      </c>
    </row>
    <row r="51" spans="1:9" ht="24.95" customHeight="1" x14ac:dyDescent="0.2">
      <c r="A51" s="64">
        <v>2392</v>
      </c>
      <c r="B51" s="65" t="s">
        <v>168</v>
      </c>
      <c r="C51" s="18" t="s">
        <v>14</v>
      </c>
      <c r="D51" s="22">
        <v>20779409</v>
      </c>
      <c r="E51" s="22">
        <v>20170438</v>
      </c>
      <c r="F51" s="22">
        <v>0</v>
      </c>
      <c r="G51" s="22">
        <v>0</v>
      </c>
      <c r="H51" s="22">
        <v>20170438</v>
      </c>
      <c r="I51" s="22">
        <v>20170438</v>
      </c>
    </row>
    <row r="52" spans="1:9" ht="24.95" customHeight="1" x14ac:dyDescent="0.2">
      <c r="A52" s="64"/>
      <c r="B52" s="65"/>
      <c r="C52" s="15" t="s">
        <v>24</v>
      </c>
      <c r="D52" s="16">
        <v>20779409</v>
      </c>
      <c r="E52" s="16">
        <v>20170438</v>
      </c>
      <c r="F52" s="39">
        <v>0</v>
      </c>
      <c r="G52" s="39">
        <v>0</v>
      </c>
      <c r="H52" s="39">
        <v>20170438</v>
      </c>
      <c r="I52" s="39">
        <v>20170438</v>
      </c>
    </row>
    <row r="53" spans="1:9" ht="24.95" customHeight="1" x14ac:dyDescent="0.2">
      <c r="A53" s="54">
        <v>2394</v>
      </c>
      <c r="B53" s="65" t="s">
        <v>182</v>
      </c>
      <c r="C53" s="18" t="s">
        <v>14</v>
      </c>
      <c r="D53" s="22">
        <v>786017036</v>
      </c>
      <c r="E53" s="22">
        <v>864643254</v>
      </c>
      <c r="F53" s="22">
        <v>852916</v>
      </c>
      <c r="G53" s="22">
        <v>4364232</v>
      </c>
      <c r="H53" s="22">
        <v>869860402</v>
      </c>
      <c r="I53" s="22">
        <v>869860402</v>
      </c>
    </row>
    <row r="54" spans="1:9" ht="24.95" customHeight="1" x14ac:dyDescent="0.2">
      <c r="A54" s="54"/>
      <c r="B54" s="65"/>
      <c r="C54" s="15" t="s">
        <v>24</v>
      </c>
      <c r="D54" s="16">
        <v>786017036</v>
      </c>
      <c r="E54" s="16">
        <v>864643254</v>
      </c>
      <c r="F54" s="39">
        <v>852916</v>
      </c>
      <c r="G54" s="39">
        <v>4364232</v>
      </c>
      <c r="H54" s="39">
        <v>869860402</v>
      </c>
      <c r="I54" s="39">
        <v>869860402</v>
      </c>
    </row>
    <row r="55" spans="1:9" ht="24.95" customHeight="1" x14ac:dyDescent="0.2">
      <c r="A55" s="64">
        <v>2395</v>
      </c>
      <c r="B55" s="65" t="s">
        <v>183</v>
      </c>
      <c r="C55" s="18" t="s">
        <v>14</v>
      </c>
      <c r="D55" s="22">
        <v>28582347</v>
      </c>
      <c r="E55" s="22">
        <v>28582347</v>
      </c>
      <c r="F55" s="22">
        <v>0</v>
      </c>
      <c r="G55" s="22">
        <v>0</v>
      </c>
      <c r="H55" s="22">
        <v>28582347</v>
      </c>
      <c r="I55" s="22">
        <v>28582347</v>
      </c>
    </row>
    <row r="56" spans="1:9" ht="24.95" customHeight="1" x14ac:dyDescent="0.2">
      <c r="A56" s="64"/>
      <c r="B56" s="65"/>
      <c r="C56" s="15" t="s">
        <v>24</v>
      </c>
      <c r="D56" s="16">
        <v>28582347</v>
      </c>
      <c r="E56" s="16">
        <v>28582347</v>
      </c>
      <c r="F56" s="39">
        <v>0</v>
      </c>
      <c r="G56" s="39">
        <v>0</v>
      </c>
      <c r="H56" s="39">
        <v>28582347</v>
      </c>
      <c r="I56" s="39">
        <v>28582347</v>
      </c>
    </row>
    <row r="57" spans="1:9" ht="24.95" customHeight="1" x14ac:dyDescent="0.2">
      <c r="A57" s="64">
        <v>2410</v>
      </c>
      <c r="B57" s="65" t="s">
        <v>80</v>
      </c>
      <c r="C57" s="13" t="s">
        <v>14</v>
      </c>
      <c r="D57" s="22">
        <v>300752800</v>
      </c>
      <c r="E57" s="22">
        <v>282587720</v>
      </c>
      <c r="F57" s="22">
        <v>956</v>
      </c>
      <c r="G57" s="22">
        <v>0</v>
      </c>
      <c r="H57" s="22">
        <v>282588676</v>
      </c>
      <c r="I57" s="22">
        <v>282588676</v>
      </c>
    </row>
    <row r="58" spans="1:9" ht="24.95" customHeight="1" x14ac:dyDescent="0.2">
      <c r="A58" s="64"/>
      <c r="B58" s="65"/>
      <c r="C58" s="15" t="s">
        <v>24</v>
      </c>
      <c r="D58" s="16">
        <v>300752800</v>
      </c>
      <c r="E58" s="16">
        <v>282587720</v>
      </c>
      <c r="F58" s="39">
        <v>956</v>
      </c>
      <c r="G58" s="39">
        <v>0</v>
      </c>
      <c r="H58" s="39">
        <v>282588676</v>
      </c>
      <c r="I58" s="39">
        <v>282588676</v>
      </c>
    </row>
    <row r="59" spans="1:9" ht="24.95" customHeight="1" x14ac:dyDescent="0.2">
      <c r="A59" s="64">
        <v>2432</v>
      </c>
      <c r="B59" s="65" t="s">
        <v>82</v>
      </c>
      <c r="C59" s="13" t="s">
        <v>14</v>
      </c>
      <c r="D59" s="22">
        <v>137013094</v>
      </c>
      <c r="E59" s="22">
        <v>137013094</v>
      </c>
      <c r="F59" s="22">
        <v>0</v>
      </c>
      <c r="G59" s="22">
        <v>0</v>
      </c>
      <c r="H59" s="22">
        <v>137013094</v>
      </c>
      <c r="I59" s="22">
        <v>137013094</v>
      </c>
    </row>
    <row r="60" spans="1:9" ht="24.95" customHeight="1" x14ac:dyDescent="0.2">
      <c r="A60" s="64"/>
      <c r="B60" s="65"/>
      <c r="C60" s="15" t="s">
        <v>24</v>
      </c>
      <c r="D60" s="16">
        <v>137013094</v>
      </c>
      <c r="E60" s="16">
        <v>137013094</v>
      </c>
      <c r="F60" s="39">
        <v>0</v>
      </c>
      <c r="G60" s="39">
        <v>0</v>
      </c>
      <c r="H60" s="39">
        <v>137013094</v>
      </c>
      <c r="I60" s="39">
        <v>137013094</v>
      </c>
    </row>
    <row r="61" spans="1:9" ht="24.95" customHeight="1" x14ac:dyDescent="0.2">
      <c r="A61" s="64">
        <v>2511</v>
      </c>
      <c r="B61" s="65" t="s">
        <v>83</v>
      </c>
      <c r="C61" s="13" t="s">
        <v>14</v>
      </c>
      <c r="D61" s="22">
        <v>4440000</v>
      </c>
      <c r="E61" s="22">
        <v>4440000</v>
      </c>
      <c r="F61" s="22">
        <v>0</v>
      </c>
      <c r="G61" s="22">
        <v>0</v>
      </c>
      <c r="H61" s="22">
        <v>4440000</v>
      </c>
      <c r="I61" s="22">
        <v>4440000</v>
      </c>
    </row>
    <row r="62" spans="1:9" ht="24.95" customHeight="1" x14ac:dyDescent="0.2">
      <c r="A62" s="64"/>
      <c r="B62" s="65"/>
      <c r="C62" s="15" t="s">
        <v>24</v>
      </c>
      <c r="D62" s="16">
        <v>4440000</v>
      </c>
      <c r="E62" s="16">
        <v>4440000</v>
      </c>
      <c r="F62" s="39">
        <v>0</v>
      </c>
      <c r="G62" s="39">
        <v>0</v>
      </c>
      <c r="H62" s="39">
        <v>4440000</v>
      </c>
      <c r="I62" s="39">
        <v>4440000</v>
      </c>
    </row>
    <row r="63" spans="1:9" ht="24.95" customHeight="1" x14ac:dyDescent="0.2">
      <c r="A63" s="64">
        <v>3100</v>
      </c>
      <c r="B63" s="65" t="s">
        <v>86</v>
      </c>
      <c r="C63" s="13" t="s">
        <v>14</v>
      </c>
      <c r="D63" s="22">
        <v>1320000</v>
      </c>
      <c r="E63" s="22">
        <v>1320000</v>
      </c>
      <c r="F63" s="22">
        <v>0</v>
      </c>
      <c r="G63" s="22">
        <v>0</v>
      </c>
      <c r="H63" s="22">
        <v>1320000</v>
      </c>
      <c r="I63" s="22">
        <v>1320000</v>
      </c>
    </row>
    <row r="64" spans="1:9" ht="24.95" customHeight="1" x14ac:dyDescent="0.2">
      <c r="A64" s="64"/>
      <c r="B64" s="65"/>
      <c r="C64" s="15" t="s">
        <v>24</v>
      </c>
      <c r="D64" s="16">
        <v>1320000</v>
      </c>
      <c r="E64" s="16">
        <v>1320000</v>
      </c>
      <c r="F64" s="39">
        <v>0</v>
      </c>
      <c r="G64" s="39">
        <v>0</v>
      </c>
      <c r="H64" s="39">
        <v>1320000</v>
      </c>
      <c r="I64" s="39">
        <v>1320000</v>
      </c>
    </row>
    <row r="65" spans="1:9" ht="31.5" customHeight="1" x14ac:dyDescent="0.2">
      <c r="A65" s="75" t="s">
        <v>16</v>
      </c>
      <c r="B65" s="75"/>
      <c r="C65" s="75"/>
      <c r="D65" s="15">
        <f t="shared" ref="D65:I65" si="2">D6+D8+D10+D12+D14+D16+D18+D20+D22+D27+D29+D31+D33+D36+D38+D40+D42+D44+D46+D48+D50+D52+D54+D56+D58+D60+D62+D64</f>
        <v>1584333779</v>
      </c>
      <c r="E65" s="15">
        <f t="shared" si="2"/>
        <v>1645621820</v>
      </c>
      <c r="F65" s="15">
        <f t="shared" si="2"/>
        <v>853872</v>
      </c>
      <c r="G65" s="15">
        <f t="shared" si="2"/>
        <v>7180732</v>
      </c>
      <c r="H65" s="15">
        <f t="shared" si="2"/>
        <v>1653656424</v>
      </c>
      <c r="I65" s="15">
        <f t="shared" si="2"/>
        <v>1653577224</v>
      </c>
    </row>
  </sheetData>
  <mergeCells count="60">
    <mergeCell ref="A61:A62"/>
    <mergeCell ref="B61:B62"/>
    <mergeCell ref="A63:A64"/>
    <mergeCell ref="B63:B64"/>
    <mergeCell ref="A65:C65"/>
    <mergeCell ref="B53:B54"/>
    <mergeCell ref="A55:A56"/>
    <mergeCell ref="B55:B56"/>
    <mergeCell ref="A57:A58"/>
    <mergeCell ref="B57:B58"/>
    <mergeCell ref="A59:A60"/>
    <mergeCell ref="B59:B60"/>
    <mergeCell ref="A47:A48"/>
    <mergeCell ref="B47:B48"/>
    <mergeCell ref="A49:A50"/>
    <mergeCell ref="B49:B50"/>
    <mergeCell ref="A51:A52"/>
    <mergeCell ref="B51:B52"/>
    <mergeCell ref="A41:A42"/>
    <mergeCell ref="B41:B42"/>
    <mergeCell ref="A43:A44"/>
    <mergeCell ref="B43:B44"/>
    <mergeCell ref="A45:A46"/>
    <mergeCell ref="B45:B46"/>
    <mergeCell ref="A34:A36"/>
    <mergeCell ref="B34:B36"/>
    <mergeCell ref="A37:A38"/>
    <mergeCell ref="B37:B38"/>
    <mergeCell ref="A39:A40"/>
    <mergeCell ref="B39:B40"/>
    <mergeCell ref="A28:A29"/>
    <mergeCell ref="B28:B29"/>
    <mergeCell ref="A30:A31"/>
    <mergeCell ref="B30:B31"/>
    <mergeCell ref="A32:A33"/>
    <mergeCell ref="B32:B33"/>
    <mergeCell ref="A21:A22"/>
    <mergeCell ref="B21:B22"/>
    <mergeCell ref="A23:I23"/>
    <mergeCell ref="A24:I24"/>
    <mergeCell ref="A26:A27"/>
    <mergeCell ref="B26:B27"/>
    <mergeCell ref="A15:A16"/>
    <mergeCell ref="B15:B16"/>
    <mergeCell ref="A17:A18"/>
    <mergeCell ref="B17:B18"/>
    <mergeCell ref="A19:A20"/>
    <mergeCell ref="B19:B20"/>
    <mergeCell ref="A9:A10"/>
    <mergeCell ref="B9:B10"/>
    <mergeCell ref="A11:A12"/>
    <mergeCell ref="B11:B12"/>
    <mergeCell ref="A13:A14"/>
    <mergeCell ref="B13:B14"/>
    <mergeCell ref="A1:I1"/>
    <mergeCell ref="A2:I2"/>
    <mergeCell ref="A4:A6"/>
    <mergeCell ref="B4:B6"/>
    <mergeCell ref="A7:A8"/>
    <mergeCell ref="B7:B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BFD56-6D75-45FE-AFE1-E415E1BA2CA1}">
  <dimension ref="A1:H7"/>
  <sheetViews>
    <sheetView rightToLeft="1" workbookViewId="0">
      <selection activeCell="F15" sqref="F15"/>
    </sheetView>
  </sheetViews>
  <sheetFormatPr defaultRowHeight="15" x14ac:dyDescent="0.25"/>
  <cols>
    <col min="2" max="2" width="29.42578125" customWidth="1"/>
    <col min="4" max="4" width="24.28515625" customWidth="1"/>
    <col min="5" max="5" width="14.28515625" customWidth="1"/>
    <col min="6" max="6" width="13.140625" customWidth="1"/>
    <col min="7" max="7" width="14.140625" customWidth="1"/>
    <col min="8" max="8" width="16.5703125" customWidth="1"/>
  </cols>
  <sheetData>
    <row r="1" spans="1:8" ht="18" x14ac:dyDescent="0.25">
      <c r="A1" s="58" t="s">
        <v>184</v>
      </c>
      <c r="B1" s="58"/>
      <c r="C1" s="58"/>
      <c r="D1" s="58"/>
      <c r="E1" s="58"/>
      <c r="F1" s="58"/>
      <c r="G1" s="58"/>
      <c r="H1" s="58"/>
    </row>
    <row r="2" spans="1:8" ht="18" x14ac:dyDescent="0.25">
      <c r="A2" s="92" t="s">
        <v>185</v>
      </c>
      <c r="B2" s="92"/>
      <c r="C2" s="92"/>
      <c r="D2" s="92"/>
      <c r="E2" s="92"/>
      <c r="F2" s="92"/>
      <c r="G2" s="92"/>
      <c r="H2" s="92"/>
    </row>
    <row r="3" spans="1:8" ht="63" x14ac:dyDescent="0.25">
      <c r="A3" s="51" t="s">
        <v>2</v>
      </c>
      <c r="B3" s="51" t="s">
        <v>3</v>
      </c>
      <c r="C3" s="51" t="s">
        <v>4</v>
      </c>
      <c r="D3" s="32" t="s">
        <v>110</v>
      </c>
      <c r="E3" s="32" t="s">
        <v>111</v>
      </c>
      <c r="F3" s="32" t="s">
        <v>112</v>
      </c>
      <c r="G3" s="32" t="s">
        <v>113</v>
      </c>
      <c r="H3" s="32" t="s">
        <v>114</v>
      </c>
    </row>
    <row r="4" spans="1:8" ht="15.75" x14ac:dyDescent="0.25">
      <c r="A4" s="90" t="s">
        <v>11</v>
      </c>
      <c r="B4" s="91" t="s">
        <v>12</v>
      </c>
      <c r="C4" s="45" t="s">
        <v>13</v>
      </c>
      <c r="D4" s="22">
        <v>434923</v>
      </c>
      <c r="E4" s="22">
        <v>0</v>
      </c>
      <c r="F4" s="22">
        <v>216890</v>
      </c>
      <c r="G4" s="22">
        <v>55000</v>
      </c>
      <c r="H4" s="22">
        <v>706813</v>
      </c>
    </row>
    <row r="5" spans="1:8" ht="15.75" x14ac:dyDescent="0.25">
      <c r="A5" s="90"/>
      <c r="B5" s="91"/>
      <c r="C5" s="45" t="s">
        <v>14</v>
      </c>
      <c r="D5" s="22">
        <v>470388463</v>
      </c>
      <c r="E5" s="22">
        <v>52674076</v>
      </c>
      <c r="F5" s="22">
        <v>314946574</v>
      </c>
      <c r="G5" s="22">
        <v>146973328</v>
      </c>
      <c r="H5" s="22">
        <v>984982441</v>
      </c>
    </row>
    <row r="6" spans="1:8" ht="15.75" x14ac:dyDescent="0.25">
      <c r="A6" s="90"/>
      <c r="B6" s="91"/>
      <c r="C6" s="45" t="s">
        <v>15</v>
      </c>
      <c r="D6" s="22">
        <v>4374400</v>
      </c>
      <c r="E6" s="22">
        <v>637680</v>
      </c>
      <c r="F6" s="22">
        <v>181100</v>
      </c>
      <c r="G6" s="22">
        <v>70000</v>
      </c>
      <c r="H6" s="22">
        <v>5263180</v>
      </c>
    </row>
    <row r="7" spans="1:8" ht="15.75" x14ac:dyDescent="0.25">
      <c r="A7" s="81" t="s">
        <v>115</v>
      </c>
      <c r="B7" s="81"/>
      <c r="C7" s="81"/>
      <c r="D7" s="46">
        <f>SUM(D4:D6)</f>
        <v>475197786</v>
      </c>
      <c r="E7" s="46">
        <f>SUM(E4:E6)</f>
        <v>53311756</v>
      </c>
      <c r="F7" s="46">
        <f>SUM(F4:F6)</f>
        <v>315344564</v>
      </c>
      <c r="G7" s="46">
        <f>SUM(G4:G6)</f>
        <v>147098328</v>
      </c>
      <c r="H7" s="46">
        <f>SUM(H4:H6)</f>
        <v>990952434</v>
      </c>
    </row>
  </sheetData>
  <mergeCells count="5">
    <mergeCell ref="A1:H1"/>
    <mergeCell ref="A2:H2"/>
    <mergeCell ref="A4:A6"/>
    <mergeCell ref="B4:B6"/>
    <mergeCell ref="A7:C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66B6-4D8C-4C55-B125-C2767FB1CDFE}">
  <dimension ref="A1:H37"/>
  <sheetViews>
    <sheetView rightToLeft="1" workbookViewId="0">
      <selection activeCell="E10" sqref="E10"/>
    </sheetView>
  </sheetViews>
  <sheetFormatPr defaultRowHeight="14.25" x14ac:dyDescent="0.2"/>
  <cols>
    <col min="1" max="1" width="12" style="10" customWidth="1"/>
    <col min="2" max="2" width="24.85546875" style="114" customWidth="1"/>
    <col min="3" max="3" width="15.7109375" style="10" customWidth="1"/>
    <col min="4" max="4" width="16.7109375" style="10" customWidth="1"/>
    <col min="5" max="5" width="15.7109375" style="10" customWidth="1"/>
    <col min="6" max="6" width="16.140625" style="10" customWidth="1"/>
    <col min="7" max="8" width="16.7109375" style="10" customWidth="1"/>
    <col min="9" max="16384" width="9.140625" style="10"/>
  </cols>
  <sheetData>
    <row r="1" spans="1:8" ht="24.95" customHeight="1" x14ac:dyDescent="0.2">
      <c r="A1" s="58" t="s">
        <v>186</v>
      </c>
      <c r="B1" s="58"/>
      <c r="C1" s="58"/>
      <c r="D1" s="58"/>
      <c r="E1" s="58"/>
      <c r="F1" s="58"/>
      <c r="G1" s="58"/>
      <c r="H1" s="58"/>
    </row>
    <row r="2" spans="1:8" ht="24.95" customHeight="1" x14ac:dyDescent="0.25">
      <c r="A2" s="92" t="s">
        <v>187</v>
      </c>
      <c r="B2" s="92"/>
      <c r="C2" s="92"/>
      <c r="D2" s="92"/>
      <c r="E2" s="92"/>
      <c r="F2" s="92"/>
      <c r="G2" s="92"/>
      <c r="H2" s="92"/>
    </row>
    <row r="3" spans="1:8" customFormat="1" ht="55.5" customHeight="1" x14ac:dyDescent="0.25">
      <c r="A3" s="51" t="s">
        <v>2</v>
      </c>
      <c r="B3" s="51" t="s">
        <v>3</v>
      </c>
      <c r="C3" s="51" t="s">
        <v>4</v>
      </c>
      <c r="D3" s="32" t="s">
        <v>110</v>
      </c>
      <c r="E3" s="32" t="s">
        <v>111</v>
      </c>
      <c r="F3" s="32" t="s">
        <v>112</v>
      </c>
      <c r="G3" s="32" t="s">
        <v>113</v>
      </c>
      <c r="H3" s="32" t="s">
        <v>114</v>
      </c>
    </row>
    <row r="4" spans="1:8" ht="24.95" customHeight="1" x14ac:dyDescent="0.2">
      <c r="A4" s="95">
        <v>10</v>
      </c>
      <c r="B4" s="65" t="s">
        <v>23</v>
      </c>
      <c r="C4" s="24" t="s">
        <v>14</v>
      </c>
      <c r="D4" s="22">
        <v>34109304</v>
      </c>
      <c r="E4" s="22">
        <v>12725208</v>
      </c>
      <c r="F4" s="22">
        <v>5261006</v>
      </c>
      <c r="G4" s="22">
        <v>5684200</v>
      </c>
      <c r="H4" s="22">
        <v>57779718</v>
      </c>
    </row>
    <row r="5" spans="1:8" ht="24.95" customHeight="1" x14ac:dyDescent="0.2">
      <c r="A5" s="95"/>
      <c r="B5" s="65"/>
      <c r="C5" s="24" t="s">
        <v>15</v>
      </c>
      <c r="D5" s="22">
        <v>4374400</v>
      </c>
      <c r="E5" s="22">
        <v>637680</v>
      </c>
      <c r="F5" s="22">
        <v>181100</v>
      </c>
      <c r="G5" s="22">
        <v>70000</v>
      </c>
      <c r="H5" s="22">
        <v>5263180</v>
      </c>
    </row>
    <row r="6" spans="1:8" ht="24.95" customHeight="1" x14ac:dyDescent="0.2">
      <c r="A6" s="95"/>
      <c r="B6" s="65"/>
      <c r="C6" s="15" t="s">
        <v>28</v>
      </c>
      <c r="D6" s="39">
        <f>SUM(D4:D5)</f>
        <v>38483704</v>
      </c>
      <c r="E6" s="39">
        <f>SUM(E4:E5)</f>
        <v>13362888</v>
      </c>
      <c r="F6" s="39">
        <f>SUM(F4:F5)</f>
        <v>5442106</v>
      </c>
      <c r="G6" s="39">
        <f>SUM(G4:G5)</f>
        <v>5754200</v>
      </c>
      <c r="H6" s="39">
        <f>SUM(H4:H5)</f>
        <v>63042898</v>
      </c>
    </row>
    <row r="7" spans="1:8" ht="24.95" customHeight="1" x14ac:dyDescent="0.2">
      <c r="A7" s="95">
        <v>11</v>
      </c>
      <c r="B7" s="65" t="s">
        <v>25</v>
      </c>
      <c r="C7" s="24" t="s">
        <v>14</v>
      </c>
      <c r="D7" s="22">
        <v>4409750</v>
      </c>
      <c r="E7" s="22">
        <v>3364590</v>
      </c>
      <c r="F7" s="22">
        <v>679596</v>
      </c>
      <c r="G7" s="22">
        <v>263375</v>
      </c>
      <c r="H7" s="22">
        <v>8717311</v>
      </c>
    </row>
    <row r="8" spans="1:8" ht="24.95" customHeight="1" x14ac:dyDescent="0.2">
      <c r="A8" s="95"/>
      <c r="B8" s="65"/>
      <c r="C8" s="15" t="s">
        <v>28</v>
      </c>
      <c r="D8" s="39">
        <v>4409750</v>
      </c>
      <c r="E8" s="39">
        <v>3364590</v>
      </c>
      <c r="F8" s="39">
        <v>679596</v>
      </c>
      <c r="G8" s="39">
        <v>263375</v>
      </c>
      <c r="H8" s="39">
        <v>8717311</v>
      </c>
    </row>
    <row r="9" spans="1:8" ht="24.95" customHeight="1" x14ac:dyDescent="0.2">
      <c r="A9" s="95">
        <v>12</v>
      </c>
      <c r="B9" s="65" t="s">
        <v>61</v>
      </c>
      <c r="C9" s="13" t="s">
        <v>14</v>
      </c>
      <c r="D9" s="22">
        <v>18575310</v>
      </c>
      <c r="E9" s="22">
        <v>1064848</v>
      </c>
      <c r="F9" s="22">
        <v>191200</v>
      </c>
      <c r="G9" s="22">
        <v>62590</v>
      </c>
      <c r="H9" s="22">
        <v>19893948</v>
      </c>
    </row>
    <row r="10" spans="1:8" ht="24.95" customHeight="1" x14ac:dyDescent="0.2">
      <c r="A10" s="95"/>
      <c r="B10" s="65"/>
      <c r="C10" s="15" t="s">
        <v>28</v>
      </c>
      <c r="D10" s="39">
        <v>18575310</v>
      </c>
      <c r="E10" s="39">
        <v>1064848</v>
      </c>
      <c r="F10" s="39">
        <v>191200</v>
      </c>
      <c r="G10" s="39">
        <v>62590</v>
      </c>
      <c r="H10" s="39">
        <v>19893948</v>
      </c>
    </row>
    <row r="11" spans="1:8" ht="24.95" customHeight="1" x14ac:dyDescent="0.2">
      <c r="A11" s="95">
        <v>13</v>
      </c>
      <c r="B11" s="65" t="s">
        <v>157</v>
      </c>
      <c r="C11" s="13" t="s">
        <v>14</v>
      </c>
      <c r="D11" s="22">
        <v>1542332</v>
      </c>
      <c r="E11" s="22">
        <v>10160</v>
      </c>
      <c r="F11" s="22">
        <v>11040</v>
      </c>
      <c r="G11" s="22">
        <v>160000</v>
      </c>
      <c r="H11" s="22">
        <v>1723532</v>
      </c>
    </row>
    <row r="12" spans="1:8" ht="24.95" customHeight="1" x14ac:dyDescent="0.2">
      <c r="A12" s="95"/>
      <c r="B12" s="65"/>
      <c r="C12" s="15" t="s">
        <v>28</v>
      </c>
      <c r="D12" s="39">
        <v>1542332</v>
      </c>
      <c r="E12" s="39">
        <v>10160</v>
      </c>
      <c r="F12" s="39">
        <v>11040</v>
      </c>
      <c r="G12" s="39">
        <v>160000</v>
      </c>
      <c r="H12" s="39">
        <v>1723532</v>
      </c>
    </row>
    <row r="13" spans="1:8" ht="24.95" customHeight="1" x14ac:dyDescent="0.2">
      <c r="A13" s="95">
        <v>16</v>
      </c>
      <c r="B13" s="65" t="s">
        <v>188</v>
      </c>
      <c r="C13" s="13" t="s">
        <v>14</v>
      </c>
      <c r="D13" s="22">
        <v>739448</v>
      </c>
      <c r="E13" s="22">
        <v>21000</v>
      </c>
      <c r="F13" s="22">
        <v>247820</v>
      </c>
      <c r="G13" s="22">
        <v>68900</v>
      </c>
      <c r="H13" s="22">
        <v>1077168</v>
      </c>
    </row>
    <row r="14" spans="1:8" ht="24.95" customHeight="1" x14ac:dyDescent="0.2">
      <c r="A14" s="95"/>
      <c r="B14" s="65"/>
      <c r="C14" s="15" t="s">
        <v>28</v>
      </c>
      <c r="D14" s="39">
        <v>739448</v>
      </c>
      <c r="E14" s="39">
        <v>21000</v>
      </c>
      <c r="F14" s="39">
        <v>247820</v>
      </c>
      <c r="G14" s="39">
        <v>68900</v>
      </c>
      <c r="H14" s="39">
        <v>1077168</v>
      </c>
    </row>
    <row r="15" spans="1:8" ht="24.95" customHeight="1" x14ac:dyDescent="0.2">
      <c r="A15" s="95">
        <v>17</v>
      </c>
      <c r="B15" s="65" t="s">
        <v>189</v>
      </c>
      <c r="C15" s="13" t="s">
        <v>14</v>
      </c>
      <c r="D15" s="22">
        <v>31722287</v>
      </c>
      <c r="E15" s="22">
        <v>1387578</v>
      </c>
      <c r="F15" s="22">
        <v>1024892</v>
      </c>
      <c r="G15" s="22">
        <v>2382491</v>
      </c>
      <c r="H15" s="22">
        <v>36517248</v>
      </c>
    </row>
    <row r="16" spans="1:8" ht="24.95" customHeight="1" x14ac:dyDescent="0.2">
      <c r="A16" s="95"/>
      <c r="B16" s="65"/>
      <c r="C16" s="15" t="s">
        <v>28</v>
      </c>
      <c r="D16" s="39">
        <v>31722287</v>
      </c>
      <c r="E16" s="39">
        <v>1387578</v>
      </c>
      <c r="F16" s="39">
        <v>1024892</v>
      </c>
      <c r="G16" s="39">
        <v>2382491</v>
      </c>
      <c r="H16" s="39">
        <v>36517248</v>
      </c>
    </row>
    <row r="17" spans="1:8" ht="24.95" customHeight="1" x14ac:dyDescent="0.2">
      <c r="A17" s="95">
        <v>19</v>
      </c>
      <c r="B17" s="65" t="s">
        <v>32</v>
      </c>
      <c r="C17" s="18" t="s">
        <v>13</v>
      </c>
      <c r="D17" s="22">
        <v>434923</v>
      </c>
      <c r="E17" s="22">
        <v>0</v>
      </c>
      <c r="F17" s="22">
        <v>216890</v>
      </c>
      <c r="G17" s="22">
        <v>55000</v>
      </c>
      <c r="H17" s="22">
        <v>706813</v>
      </c>
    </row>
    <row r="18" spans="1:8" ht="24.95" customHeight="1" x14ac:dyDescent="0.2">
      <c r="A18" s="95"/>
      <c r="B18" s="65"/>
      <c r="C18" s="18" t="s">
        <v>14</v>
      </c>
      <c r="D18" s="22">
        <v>7231500</v>
      </c>
      <c r="E18" s="22">
        <v>206375</v>
      </c>
      <c r="F18" s="22">
        <v>201554</v>
      </c>
      <c r="G18" s="22">
        <v>217210</v>
      </c>
      <c r="H18" s="22">
        <v>7856639</v>
      </c>
    </row>
    <row r="19" spans="1:8" ht="24.95" customHeight="1" x14ac:dyDescent="0.2">
      <c r="A19" s="95"/>
      <c r="B19" s="65"/>
      <c r="C19" s="15" t="s">
        <v>28</v>
      </c>
      <c r="D19" s="39">
        <f>SUM(D17:D18)</f>
        <v>7666423</v>
      </c>
      <c r="E19" s="39">
        <f>SUM(E17:E18)</f>
        <v>206375</v>
      </c>
      <c r="F19" s="39">
        <f>SUM(F17:F18)</f>
        <v>418444</v>
      </c>
      <c r="G19" s="39">
        <f>SUM(G17:G18)</f>
        <v>272210</v>
      </c>
      <c r="H19" s="39">
        <f>SUM(H17:H18)</f>
        <v>8563452</v>
      </c>
    </row>
    <row r="20" spans="1:8" ht="24.95" customHeight="1" x14ac:dyDescent="0.25">
      <c r="A20" s="117" t="s">
        <v>190</v>
      </c>
      <c r="B20" s="117"/>
      <c r="C20" s="117"/>
      <c r="D20" s="117"/>
      <c r="E20" s="117"/>
      <c r="F20" s="117"/>
      <c r="G20" s="117"/>
      <c r="H20" s="130"/>
    </row>
    <row r="21" spans="1:8" ht="24.95" customHeight="1" x14ac:dyDescent="0.2">
      <c r="A21" s="131" t="s">
        <v>191</v>
      </c>
      <c r="B21" s="131"/>
      <c r="C21" s="131"/>
      <c r="D21" s="131"/>
      <c r="E21" s="131"/>
      <c r="F21" s="131"/>
      <c r="G21" s="131"/>
      <c r="H21" s="131"/>
    </row>
    <row r="22" spans="1:8" ht="48" customHeight="1" x14ac:dyDescent="0.2">
      <c r="A22" s="51" t="s">
        <v>2</v>
      </c>
      <c r="B22" s="51" t="s">
        <v>3</v>
      </c>
      <c r="C22" s="51" t="s">
        <v>4</v>
      </c>
      <c r="D22" s="32" t="s">
        <v>110</v>
      </c>
      <c r="E22" s="32" t="s">
        <v>111</v>
      </c>
      <c r="F22" s="32" t="s">
        <v>112</v>
      </c>
      <c r="G22" s="32" t="s">
        <v>113</v>
      </c>
      <c r="H22" s="32" t="s">
        <v>114</v>
      </c>
    </row>
    <row r="23" spans="1:8" ht="24.95" customHeight="1" x14ac:dyDescent="0.2">
      <c r="A23" s="95">
        <v>20</v>
      </c>
      <c r="B23" s="65" t="s">
        <v>34</v>
      </c>
      <c r="C23" s="13" t="s">
        <v>14</v>
      </c>
      <c r="D23" s="22">
        <v>871280</v>
      </c>
      <c r="E23" s="22">
        <v>289920</v>
      </c>
      <c r="F23" s="22">
        <v>50875</v>
      </c>
      <c r="G23" s="22">
        <v>98595</v>
      </c>
      <c r="H23" s="22">
        <v>1310670</v>
      </c>
    </row>
    <row r="24" spans="1:8" ht="24.95" customHeight="1" x14ac:dyDescent="0.2">
      <c r="A24" s="95"/>
      <c r="B24" s="65"/>
      <c r="C24" s="15" t="s">
        <v>28</v>
      </c>
      <c r="D24" s="39">
        <v>871280</v>
      </c>
      <c r="E24" s="39">
        <v>289920</v>
      </c>
      <c r="F24" s="39">
        <v>50875</v>
      </c>
      <c r="G24" s="39">
        <v>98595</v>
      </c>
      <c r="H24" s="39">
        <v>1310670</v>
      </c>
    </row>
    <row r="25" spans="1:8" ht="24.95" customHeight="1" x14ac:dyDescent="0.2">
      <c r="A25" s="95">
        <v>21</v>
      </c>
      <c r="B25" s="65" t="s">
        <v>35</v>
      </c>
      <c r="C25" s="13" t="s">
        <v>14</v>
      </c>
      <c r="D25" s="22">
        <v>11636784</v>
      </c>
      <c r="E25" s="22">
        <v>1033479</v>
      </c>
      <c r="F25" s="22">
        <v>3036381</v>
      </c>
      <c r="G25" s="22">
        <v>11814776</v>
      </c>
      <c r="H25" s="22">
        <v>27521420</v>
      </c>
    </row>
    <row r="26" spans="1:8" ht="24.95" customHeight="1" x14ac:dyDescent="0.2">
      <c r="A26" s="95"/>
      <c r="B26" s="65"/>
      <c r="C26" s="15" t="s">
        <v>28</v>
      </c>
      <c r="D26" s="39">
        <v>11636784</v>
      </c>
      <c r="E26" s="39">
        <v>1033479</v>
      </c>
      <c r="F26" s="39">
        <v>3036381</v>
      </c>
      <c r="G26" s="39">
        <v>11814776</v>
      </c>
      <c r="H26" s="39">
        <v>27521420</v>
      </c>
    </row>
    <row r="27" spans="1:8" ht="24.95" customHeight="1" x14ac:dyDescent="0.2">
      <c r="A27" s="95">
        <v>22</v>
      </c>
      <c r="B27" s="65" t="s">
        <v>139</v>
      </c>
      <c r="C27" s="13" t="s">
        <v>14</v>
      </c>
      <c r="D27" s="22">
        <v>24927798</v>
      </c>
      <c r="E27" s="22">
        <v>57740</v>
      </c>
      <c r="F27" s="22">
        <v>2587350</v>
      </c>
      <c r="G27" s="22">
        <v>907855</v>
      </c>
      <c r="H27" s="22">
        <v>28480743</v>
      </c>
    </row>
    <row r="28" spans="1:8" ht="31.5" customHeight="1" x14ac:dyDescent="0.2">
      <c r="A28" s="95"/>
      <c r="B28" s="65"/>
      <c r="C28" s="15" t="s">
        <v>28</v>
      </c>
      <c r="D28" s="39">
        <v>24927798</v>
      </c>
      <c r="E28" s="39">
        <v>57740</v>
      </c>
      <c r="F28" s="39">
        <v>2587350</v>
      </c>
      <c r="G28" s="39">
        <v>907855</v>
      </c>
      <c r="H28" s="39">
        <v>28480743</v>
      </c>
    </row>
    <row r="29" spans="1:8" ht="24.95" customHeight="1" x14ac:dyDescent="0.2">
      <c r="A29" s="95">
        <v>23</v>
      </c>
      <c r="B29" s="65" t="s">
        <v>37</v>
      </c>
      <c r="C29" s="13" t="s">
        <v>14</v>
      </c>
      <c r="D29" s="22">
        <v>92179696</v>
      </c>
      <c r="E29" s="22">
        <v>31015642</v>
      </c>
      <c r="F29" s="22">
        <v>247529935</v>
      </c>
      <c r="G29" s="22">
        <v>105166114</v>
      </c>
      <c r="H29" s="22">
        <v>475891387</v>
      </c>
    </row>
    <row r="30" spans="1:8" ht="24.95" customHeight="1" x14ac:dyDescent="0.2">
      <c r="A30" s="95"/>
      <c r="B30" s="65"/>
      <c r="C30" s="15" t="s">
        <v>28</v>
      </c>
      <c r="D30" s="39">
        <v>92179696</v>
      </c>
      <c r="E30" s="39">
        <v>31015642</v>
      </c>
      <c r="F30" s="39">
        <v>247529935</v>
      </c>
      <c r="G30" s="39">
        <v>105166114</v>
      </c>
      <c r="H30" s="39">
        <v>475891387</v>
      </c>
    </row>
    <row r="31" spans="1:8" ht="24.95" customHeight="1" x14ac:dyDescent="0.2">
      <c r="A31" s="95">
        <v>24</v>
      </c>
      <c r="B31" s="65" t="s">
        <v>38</v>
      </c>
      <c r="C31" s="13" t="s">
        <v>14</v>
      </c>
      <c r="D31" s="22">
        <v>240200221</v>
      </c>
      <c r="E31" s="22">
        <v>1488296</v>
      </c>
      <c r="F31" s="22">
        <v>53832775</v>
      </c>
      <c r="G31" s="22">
        <v>19913653</v>
      </c>
      <c r="H31" s="22">
        <v>315434945</v>
      </c>
    </row>
    <row r="32" spans="1:8" ht="24.95" customHeight="1" x14ac:dyDescent="0.2">
      <c r="A32" s="95"/>
      <c r="B32" s="65"/>
      <c r="C32" s="15" t="s">
        <v>28</v>
      </c>
      <c r="D32" s="39">
        <v>240200221</v>
      </c>
      <c r="E32" s="39">
        <v>1488296</v>
      </c>
      <c r="F32" s="39">
        <v>53832775</v>
      </c>
      <c r="G32" s="39">
        <v>19913653</v>
      </c>
      <c r="H32" s="39">
        <v>315434945</v>
      </c>
    </row>
    <row r="33" spans="1:8" ht="24.95" customHeight="1" x14ac:dyDescent="0.2">
      <c r="A33" s="95">
        <v>25</v>
      </c>
      <c r="B33" s="65" t="s">
        <v>39</v>
      </c>
      <c r="C33" s="13" t="s">
        <v>14</v>
      </c>
      <c r="D33" s="22">
        <v>1401253</v>
      </c>
      <c r="E33" s="22">
        <v>0</v>
      </c>
      <c r="F33" s="22">
        <v>171650</v>
      </c>
      <c r="G33" s="22">
        <v>168099</v>
      </c>
      <c r="H33" s="22">
        <v>1741002</v>
      </c>
    </row>
    <row r="34" spans="1:8" ht="24.95" customHeight="1" x14ac:dyDescent="0.2">
      <c r="A34" s="95"/>
      <c r="B34" s="65"/>
      <c r="C34" s="15" t="s">
        <v>28</v>
      </c>
      <c r="D34" s="39">
        <v>1401253</v>
      </c>
      <c r="E34" s="39">
        <v>0</v>
      </c>
      <c r="F34" s="39">
        <v>171650</v>
      </c>
      <c r="G34" s="39">
        <v>168099</v>
      </c>
      <c r="H34" s="39">
        <v>1741002</v>
      </c>
    </row>
    <row r="35" spans="1:8" ht="24.95" customHeight="1" x14ac:dyDescent="0.2">
      <c r="A35" s="95">
        <v>31</v>
      </c>
      <c r="B35" s="65" t="s">
        <v>40</v>
      </c>
      <c r="C35" s="13" t="s">
        <v>14</v>
      </c>
      <c r="D35" s="22">
        <v>841500</v>
      </c>
      <c r="E35" s="22">
        <v>9240</v>
      </c>
      <c r="F35" s="22">
        <v>120500</v>
      </c>
      <c r="G35" s="22">
        <v>65470</v>
      </c>
      <c r="H35" s="22">
        <v>1036710</v>
      </c>
    </row>
    <row r="36" spans="1:8" ht="24.95" customHeight="1" x14ac:dyDescent="0.2">
      <c r="A36" s="95"/>
      <c r="B36" s="65"/>
      <c r="C36" s="15" t="s">
        <v>28</v>
      </c>
      <c r="D36" s="39">
        <v>841500</v>
      </c>
      <c r="E36" s="39">
        <v>9240</v>
      </c>
      <c r="F36" s="39">
        <v>120500</v>
      </c>
      <c r="G36" s="39">
        <v>65470</v>
      </c>
      <c r="H36" s="39">
        <v>1036710</v>
      </c>
    </row>
    <row r="37" spans="1:8" ht="27" customHeight="1" x14ac:dyDescent="0.2">
      <c r="A37" s="75" t="s">
        <v>16</v>
      </c>
      <c r="B37" s="75"/>
      <c r="C37" s="75"/>
      <c r="D37" s="48">
        <f>D6+D8+D10+D12+D14+D16+D19+D24+D26+D28+D30+D32+D34+D36</f>
        <v>475197786</v>
      </c>
      <c r="E37" s="48">
        <f>E6+E8+E10+E12+E14+E16+E19+E24+E26+E28+E30+E32+E34+E36</f>
        <v>53311756</v>
      </c>
      <c r="F37" s="48">
        <f>F6+F8+F10+F12+F14+F16+F19+F24+F26+F28+F30+F32+F34+F36</f>
        <v>315344564</v>
      </c>
      <c r="G37" s="48">
        <f>G6+G8+G10+G12+G14+G16+G19+G24+G26+G28+G30+G32+G34+G36</f>
        <v>147098328</v>
      </c>
      <c r="H37" s="48">
        <f>H6+H8+H10+H12+H14+H16+H19+H24+H26+H28+H30+H32+H34+H36</f>
        <v>990952434</v>
      </c>
    </row>
  </sheetData>
  <mergeCells count="33">
    <mergeCell ref="A35:A36"/>
    <mergeCell ref="B35:B36"/>
    <mergeCell ref="A37:C37"/>
    <mergeCell ref="A29:A30"/>
    <mergeCell ref="B29:B30"/>
    <mergeCell ref="A31:A32"/>
    <mergeCell ref="B31:B32"/>
    <mergeCell ref="A33:A34"/>
    <mergeCell ref="B33:B34"/>
    <mergeCell ref="A23:A24"/>
    <mergeCell ref="B23:B24"/>
    <mergeCell ref="A25:A26"/>
    <mergeCell ref="B25:B26"/>
    <mergeCell ref="A27:A28"/>
    <mergeCell ref="B27:B28"/>
    <mergeCell ref="A15:A16"/>
    <mergeCell ref="B15:B16"/>
    <mergeCell ref="A17:A19"/>
    <mergeCell ref="B17:B19"/>
    <mergeCell ref="A20:H20"/>
    <mergeCell ref="A21:H21"/>
    <mergeCell ref="A9:A10"/>
    <mergeCell ref="B9:B10"/>
    <mergeCell ref="A11:A12"/>
    <mergeCell ref="B11:B12"/>
    <mergeCell ref="A13:A14"/>
    <mergeCell ref="B13:B14"/>
    <mergeCell ref="A1:H1"/>
    <mergeCell ref="A2:H2"/>
    <mergeCell ref="A4:A6"/>
    <mergeCell ref="B4:B6"/>
    <mergeCell ref="A7:A8"/>
    <mergeCell ref="B7:B8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F0266-7670-409D-9B3A-E9C80D627136}">
  <dimension ref="A1:H65"/>
  <sheetViews>
    <sheetView rightToLeft="1" workbookViewId="0">
      <selection activeCell="J4" sqref="J4"/>
    </sheetView>
  </sheetViews>
  <sheetFormatPr defaultRowHeight="14.25" x14ac:dyDescent="0.2"/>
  <cols>
    <col min="1" max="1" width="9.140625" style="10"/>
    <col min="2" max="2" width="27.42578125" style="114" customWidth="1"/>
    <col min="3" max="3" width="12.5703125" style="10" customWidth="1"/>
    <col min="4" max="4" width="14.5703125" style="10" customWidth="1"/>
    <col min="5" max="5" width="15.85546875" style="10" customWidth="1"/>
    <col min="6" max="6" width="14.42578125" style="10" customWidth="1"/>
    <col min="7" max="7" width="14.85546875" style="10" customWidth="1"/>
    <col min="8" max="8" width="20.42578125" style="10" customWidth="1"/>
    <col min="9" max="16384" width="9.140625" style="10"/>
  </cols>
  <sheetData>
    <row r="1" spans="1:8" ht="24.95" customHeight="1" x14ac:dyDescent="0.2">
      <c r="A1" s="58" t="s">
        <v>192</v>
      </c>
      <c r="B1" s="58"/>
      <c r="C1" s="58"/>
      <c r="D1" s="58"/>
      <c r="E1" s="58"/>
      <c r="F1" s="58"/>
      <c r="G1" s="58"/>
      <c r="H1" s="58"/>
    </row>
    <row r="2" spans="1:8" ht="24.95" customHeight="1" x14ac:dyDescent="0.2">
      <c r="A2" s="112" t="s">
        <v>193</v>
      </c>
      <c r="B2" s="112"/>
      <c r="C2" s="112"/>
      <c r="D2" s="112"/>
      <c r="E2" s="112"/>
      <c r="F2" s="112"/>
      <c r="G2" s="112"/>
      <c r="H2" s="112"/>
    </row>
    <row r="3" spans="1:8" customFormat="1" ht="55.5" customHeight="1" x14ac:dyDescent="0.25">
      <c r="A3" s="51" t="s">
        <v>2</v>
      </c>
      <c r="B3" s="51" t="s">
        <v>3</v>
      </c>
      <c r="C3" s="51" t="s">
        <v>4</v>
      </c>
      <c r="D3" s="32" t="s">
        <v>110</v>
      </c>
      <c r="E3" s="32" t="s">
        <v>111</v>
      </c>
      <c r="F3" s="32" t="s">
        <v>112</v>
      </c>
      <c r="G3" s="32" t="s">
        <v>113</v>
      </c>
      <c r="H3" s="32" t="s">
        <v>114</v>
      </c>
    </row>
    <row r="4" spans="1:8" ht="24.95" customHeight="1" x14ac:dyDescent="0.2">
      <c r="A4" s="64">
        <v>1030</v>
      </c>
      <c r="B4" s="65" t="s">
        <v>47</v>
      </c>
      <c r="C4" s="13" t="s">
        <v>14</v>
      </c>
      <c r="D4" s="22">
        <v>6815170</v>
      </c>
      <c r="E4" s="22">
        <v>1931443</v>
      </c>
      <c r="F4" s="22">
        <v>2872555</v>
      </c>
      <c r="G4" s="22">
        <v>1930076</v>
      </c>
      <c r="H4" s="22">
        <v>13549244</v>
      </c>
    </row>
    <row r="5" spans="1:8" ht="24.95" customHeight="1" x14ac:dyDescent="0.2">
      <c r="A5" s="64"/>
      <c r="B5" s="65"/>
      <c r="C5" s="13" t="s">
        <v>15</v>
      </c>
      <c r="D5" s="22">
        <v>4374400</v>
      </c>
      <c r="E5" s="22">
        <v>637680</v>
      </c>
      <c r="F5" s="22">
        <v>181100</v>
      </c>
      <c r="G5" s="22">
        <v>70000</v>
      </c>
      <c r="H5" s="22">
        <v>5263180</v>
      </c>
    </row>
    <row r="6" spans="1:8" ht="24.95" customHeight="1" x14ac:dyDescent="0.2">
      <c r="A6" s="64"/>
      <c r="B6" s="65"/>
      <c r="C6" s="15" t="s">
        <v>24</v>
      </c>
      <c r="D6" s="39">
        <f>SUM(D4:D5)</f>
        <v>11189570</v>
      </c>
      <c r="E6" s="39">
        <f>SUM(E4:E5)</f>
        <v>2569123</v>
      </c>
      <c r="F6" s="39">
        <f>SUM(F4:F5)</f>
        <v>3053655</v>
      </c>
      <c r="G6" s="39">
        <f>SUM(G4:G5)</f>
        <v>2000076</v>
      </c>
      <c r="H6" s="39">
        <f>SUM(H4:H5)</f>
        <v>18812424</v>
      </c>
    </row>
    <row r="7" spans="1:8" ht="24.95" customHeight="1" x14ac:dyDescent="0.2">
      <c r="A7" s="64">
        <v>1050</v>
      </c>
      <c r="B7" s="95" t="s">
        <v>49</v>
      </c>
      <c r="C7" s="13" t="s">
        <v>14</v>
      </c>
      <c r="D7" s="22">
        <v>17563712</v>
      </c>
      <c r="E7" s="22">
        <v>9366500</v>
      </c>
      <c r="F7" s="22">
        <v>1534980</v>
      </c>
      <c r="G7" s="22">
        <v>3034264</v>
      </c>
      <c r="H7" s="22">
        <v>31499456</v>
      </c>
    </row>
    <row r="8" spans="1:8" ht="24.95" customHeight="1" x14ac:dyDescent="0.2">
      <c r="A8" s="64"/>
      <c r="B8" s="95"/>
      <c r="C8" s="15" t="s">
        <v>28</v>
      </c>
      <c r="D8" s="39">
        <v>17563712</v>
      </c>
      <c r="E8" s="39">
        <v>9366500</v>
      </c>
      <c r="F8" s="39">
        <v>1534980</v>
      </c>
      <c r="G8" s="39">
        <v>3034264</v>
      </c>
      <c r="H8" s="39">
        <v>31499456</v>
      </c>
    </row>
    <row r="9" spans="1:8" ht="24.95" customHeight="1" x14ac:dyDescent="0.2">
      <c r="A9" s="64">
        <v>1061</v>
      </c>
      <c r="B9" s="95" t="s">
        <v>50</v>
      </c>
      <c r="C9" s="13" t="s">
        <v>14</v>
      </c>
      <c r="D9" s="22">
        <v>0</v>
      </c>
      <c r="E9" s="22">
        <v>300500</v>
      </c>
      <c r="F9" s="22">
        <v>396040</v>
      </c>
      <c r="G9" s="22">
        <v>519500</v>
      </c>
      <c r="H9" s="22">
        <v>1216040</v>
      </c>
    </row>
    <row r="10" spans="1:8" ht="24.95" customHeight="1" x14ac:dyDescent="0.2">
      <c r="A10" s="64"/>
      <c r="B10" s="95"/>
      <c r="C10" s="15" t="s">
        <v>28</v>
      </c>
      <c r="D10" s="39">
        <v>0</v>
      </c>
      <c r="E10" s="39">
        <v>300500</v>
      </c>
      <c r="F10" s="39">
        <v>396040</v>
      </c>
      <c r="G10" s="39">
        <v>519500</v>
      </c>
      <c r="H10" s="39">
        <v>1216040</v>
      </c>
    </row>
    <row r="11" spans="1:8" ht="24.95" customHeight="1" x14ac:dyDescent="0.2">
      <c r="A11" s="64">
        <v>1071</v>
      </c>
      <c r="B11" s="95" t="s">
        <v>51</v>
      </c>
      <c r="C11" s="13" t="s">
        <v>14</v>
      </c>
      <c r="D11" s="22">
        <v>847892</v>
      </c>
      <c r="E11" s="22">
        <v>328600</v>
      </c>
      <c r="F11" s="22">
        <v>199880</v>
      </c>
      <c r="G11" s="22">
        <v>95420</v>
      </c>
      <c r="H11" s="22">
        <v>1471792</v>
      </c>
    </row>
    <row r="12" spans="1:8" ht="24.95" customHeight="1" x14ac:dyDescent="0.2">
      <c r="A12" s="64"/>
      <c r="B12" s="95"/>
      <c r="C12" s="15" t="s">
        <v>28</v>
      </c>
      <c r="D12" s="39">
        <v>847892</v>
      </c>
      <c r="E12" s="39">
        <v>328600</v>
      </c>
      <c r="F12" s="39">
        <v>199880</v>
      </c>
      <c r="G12" s="39">
        <v>95420</v>
      </c>
      <c r="H12" s="39">
        <v>1471792</v>
      </c>
    </row>
    <row r="13" spans="1:8" ht="24.95" customHeight="1" x14ac:dyDescent="0.2">
      <c r="A13" s="64">
        <v>1073</v>
      </c>
      <c r="B13" s="95" t="s">
        <v>52</v>
      </c>
      <c r="C13" s="13" t="s">
        <v>14</v>
      </c>
      <c r="D13" s="22">
        <v>1278820</v>
      </c>
      <c r="E13" s="22">
        <v>145540</v>
      </c>
      <c r="F13" s="22">
        <v>69726</v>
      </c>
      <c r="G13" s="22">
        <v>54040</v>
      </c>
      <c r="H13" s="22">
        <v>1548126</v>
      </c>
    </row>
    <row r="14" spans="1:8" ht="24.95" customHeight="1" x14ac:dyDescent="0.2">
      <c r="A14" s="64"/>
      <c r="B14" s="95"/>
      <c r="C14" s="15" t="s">
        <v>28</v>
      </c>
      <c r="D14" s="16">
        <v>1278820</v>
      </c>
      <c r="E14" s="39">
        <v>145540</v>
      </c>
      <c r="F14" s="39">
        <v>69726</v>
      </c>
      <c r="G14" s="39">
        <v>54040</v>
      </c>
      <c r="H14" s="39">
        <v>1548126</v>
      </c>
    </row>
    <row r="15" spans="1:8" ht="24.95" customHeight="1" x14ac:dyDescent="0.2">
      <c r="A15" s="64">
        <v>1079</v>
      </c>
      <c r="B15" s="95" t="s">
        <v>53</v>
      </c>
      <c r="C15" s="13" t="s">
        <v>14</v>
      </c>
      <c r="D15" s="22">
        <v>843585</v>
      </c>
      <c r="E15" s="22">
        <v>637025</v>
      </c>
      <c r="F15" s="22">
        <v>38500</v>
      </c>
      <c r="G15" s="22">
        <v>18400</v>
      </c>
      <c r="H15" s="22">
        <v>1537510</v>
      </c>
    </row>
    <row r="16" spans="1:8" ht="24.95" customHeight="1" x14ac:dyDescent="0.2">
      <c r="A16" s="64"/>
      <c r="B16" s="95"/>
      <c r="C16" s="15" t="s">
        <v>28</v>
      </c>
      <c r="D16" s="39">
        <v>843585</v>
      </c>
      <c r="E16" s="39">
        <v>637025</v>
      </c>
      <c r="F16" s="39">
        <v>38500</v>
      </c>
      <c r="G16" s="39">
        <v>18400</v>
      </c>
      <c r="H16" s="39">
        <v>1537510</v>
      </c>
    </row>
    <row r="17" spans="1:8" ht="24.95" customHeight="1" x14ac:dyDescent="0.2">
      <c r="A17" s="64">
        <v>1080</v>
      </c>
      <c r="B17" s="95" t="s">
        <v>54</v>
      </c>
      <c r="C17" s="13" t="s">
        <v>14</v>
      </c>
      <c r="D17" s="22">
        <v>6760125</v>
      </c>
      <c r="E17" s="22">
        <v>15600</v>
      </c>
      <c r="F17" s="22">
        <v>149325</v>
      </c>
      <c r="G17" s="22">
        <v>32500</v>
      </c>
      <c r="H17" s="22">
        <v>6957550</v>
      </c>
    </row>
    <row r="18" spans="1:8" ht="24.95" customHeight="1" x14ac:dyDescent="0.2">
      <c r="A18" s="64"/>
      <c r="B18" s="95"/>
      <c r="C18" s="15" t="s">
        <v>28</v>
      </c>
      <c r="D18" s="39">
        <v>6760125</v>
      </c>
      <c r="E18" s="39">
        <v>15600</v>
      </c>
      <c r="F18" s="39">
        <v>149325</v>
      </c>
      <c r="G18" s="39">
        <v>32500</v>
      </c>
      <c r="H18" s="39">
        <v>6957550</v>
      </c>
    </row>
    <row r="19" spans="1:8" ht="24.95" customHeight="1" x14ac:dyDescent="0.2">
      <c r="A19" s="64">
        <v>1104</v>
      </c>
      <c r="B19" s="95" t="s">
        <v>60</v>
      </c>
      <c r="C19" s="13" t="s">
        <v>14</v>
      </c>
      <c r="D19" s="22">
        <v>4409750</v>
      </c>
      <c r="E19" s="22">
        <v>3364590</v>
      </c>
      <c r="F19" s="22">
        <v>679596</v>
      </c>
      <c r="G19" s="22">
        <v>263375</v>
      </c>
      <c r="H19" s="22">
        <v>8717311</v>
      </c>
    </row>
    <row r="20" spans="1:8" ht="24.95" customHeight="1" x14ac:dyDescent="0.2">
      <c r="A20" s="64"/>
      <c r="B20" s="95"/>
      <c r="C20" s="15" t="s">
        <v>28</v>
      </c>
      <c r="D20" s="39">
        <v>4409750</v>
      </c>
      <c r="E20" s="39">
        <v>3364590</v>
      </c>
      <c r="F20" s="39">
        <v>679596</v>
      </c>
      <c r="G20" s="39">
        <v>263375</v>
      </c>
      <c r="H20" s="39">
        <v>8717311</v>
      </c>
    </row>
    <row r="21" spans="1:8" ht="24.95" customHeight="1" x14ac:dyDescent="0.2">
      <c r="A21" s="64">
        <v>1200</v>
      </c>
      <c r="B21" s="95" t="s">
        <v>61</v>
      </c>
      <c r="C21" s="13" t="s">
        <v>14</v>
      </c>
      <c r="D21" s="22">
        <v>18575310</v>
      </c>
      <c r="E21" s="22">
        <v>1064848</v>
      </c>
      <c r="F21" s="22">
        <v>191200</v>
      </c>
      <c r="G21" s="22">
        <v>62590</v>
      </c>
      <c r="H21" s="22">
        <v>19893948</v>
      </c>
    </row>
    <row r="22" spans="1:8" ht="24.95" customHeight="1" x14ac:dyDescent="0.2">
      <c r="A22" s="64"/>
      <c r="B22" s="95"/>
      <c r="C22" s="15" t="s">
        <v>28</v>
      </c>
      <c r="D22" s="39">
        <v>18575310</v>
      </c>
      <c r="E22" s="39">
        <v>1064848</v>
      </c>
      <c r="F22" s="39">
        <v>191200</v>
      </c>
      <c r="G22" s="39">
        <v>62590</v>
      </c>
      <c r="H22" s="39">
        <v>19893948</v>
      </c>
    </row>
    <row r="23" spans="1:8" ht="24.95" customHeight="1" x14ac:dyDescent="0.2">
      <c r="A23" s="58" t="s">
        <v>194</v>
      </c>
      <c r="B23" s="58"/>
      <c r="C23" s="58"/>
      <c r="D23" s="58"/>
      <c r="E23" s="58"/>
      <c r="F23" s="58"/>
      <c r="G23" s="58"/>
      <c r="H23" s="58"/>
    </row>
    <row r="24" spans="1:8" ht="24.95" customHeight="1" x14ac:dyDescent="0.2">
      <c r="A24" s="112" t="s">
        <v>195</v>
      </c>
      <c r="B24" s="112"/>
      <c r="C24" s="112"/>
      <c r="D24" s="112"/>
      <c r="E24" s="112"/>
      <c r="F24" s="112"/>
      <c r="G24" s="112"/>
      <c r="H24" s="112"/>
    </row>
    <row r="25" spans="1:8" customFormat="1" ht="55.5" customHeight="1" x14ac:dyDescent="0.25">
      <c r="A25" s="51" t="s">
        <v>2</v>
      </c>
      <c r="B25" s="51" t="s">
        <v>3</v>
      </c>
      <c r="C25" s="51" t="s">
        <v>4</v>
      </c>
      <c r="D25" s="32" t="s">
        <v>110</v>
      </c>
      <c r="E25" s="32" t="s">
        <v>111</v>
      </c>
      <c r="F25" s="32" t="s">
        <v>112</v>
      </c>
      <c r="G25" s="32" t="s">
        <v>113</v>
      </c>
      <c r="H25" s="32" t="s">
        <v>114</v>
      </c>
    </row>
    <row r="26" spans="1:8" ht="24.95" customHeight="1" x14ac:dyDescent="0.2">
      <c r="A26" s="64">
        <v>1392</v>
      </c>
      <c r="B26" s="65" t="s">
        <v>162</v>
      </c>
      <c r="C26" s="13" t="s">
        <v>14</v>
      </c>
      <c r="D26" s="22">
        <v>1542332</v>
      </c>
      <c r="E26" s="22">
        <v>10160</v>
      </c>
      <c r="F26" s="22">
        <v>11040</v>
      </c>
      <c r="G26" s="22">
        <v>160000</v>
      </c>
      <c r="H26" s="22">
        <v>1723532</v>
      </c>
    </row>
    <row r="27" spans="1:8" ht="24.95" customHeight="1" x14ac:dyDescent="0.2">
      <c r="A27" s="64"/>
      <c r="B27" s="65"/>
      <c r="C27" s="15" t="s">
        <v>28</v>
      </c>
      <c r="D27" s="39">
        <v>1542332</v>
      </c>
      <c r="E27" s="39">
        <v>10160</v>
      </c>
      <c r="F27" s="39">
        <v>11040</v>
      </c>
      <c r="G27" s="39">
        <v>160000</v>
      </c>
      <c r="H27" s="39">
        <v>1723532</v>
      </c>
    </row>
    <row r="28" spans="1:8" ht="24.95" customHeight="1" x14ac:dyDescent="0.2">
      <c r="A28" s="64">
        <v>1629</v>
      </c>
      <c r="B28" s="65" t="s">
        <v>179</v>
      </c>
      <c r="C28" s="13" t="s">
        <v>14</v>
      </c>
      <c r="D28" s="22">
        <v>739448</v>
      </c>
      <c r="E28" s="22">
        <v>21000</v>
      </c>
      <c r="F28" s="22">
        <v>247820</v>
      </c>
      <c r="G28" s="22">
        <v>68900</v>
      </c>
      <c r="H28" s="22">
        <v>1077168</v>
      </c>
    </row>
    <row r="29" spans="1:8" ht="24.95" customHeight="1" x14ac:dyDescent="0.2">
      <c r="A29" s="64"/>
      <c r="B29" s="65"/>
      <c r="C29" s="15" t="s">
        <v>28</v>
      </c>
      <c r="D29" s="39">
        <v>739448</v>
      </c>
      <c r="E29" s="39">
        <v>21000</v>
      </c>
      <c r="F29" s="39">
        <v>247820</v>
      </c>
      <c r="G29" s="39">
        <v>68900</v>
      </c>
      <c r="H29" s="39">
        <v>1077168</v>
      </c>
    </row>
    <row r="30" spans="1:8" ht="24.95" customHeight="1" x14ac:dyDescent="0.2">
      <c r="A30" s="64">
        <v>1702</v>
      </c>
      <c r="B30" s="65" t="s">
        <v>66</v>
      </c>
      <c r="C30" s="13" t="s">
        <v>14</v>
      </c>
      <c r="D30" s="22">
        <v>31466987</v>
      </c>
      <c r="E30" s="22">
        <v>797178</v>
      </c>
      <c r="F30" s="22">
        <v>967752</v>
      </c>
      <c r="G30" s="22">
        <v>2366491</v>
      </c>
      <c r="H30" s="22">
        <v>35598408</v>
      </c>
    </row>
    <row r="31" spans="1:8" ht="24.95" customHeight="1" x14ac:dyDescent="0.2">
      <c r="A31" s="64"/>
      <c r="B31" s="65"/>
      <c r="C31" s="15" t="s">
        <v>28</v>
      </c>
      <c r="D31" s="39">
        <v>31466987</v>
      </c>
      <c r="E31" s="39">
        <v>797178</v>
      </c>
      <c r="F31" s="39">
        <v>967752</v>
      </c>
      <c r="G31" s="39">
        <v>2366491</v>
      </c>
      <c r="H31" s="39">
        <v>35598408</v>
      </c>
    </row>
    <row r="32" spans="1:8" ht="24.95" customHeight="1" x14ac:dyDescent="0.2">
      <c r="A32" s="64">
        <v>1709</v>
      </c>
      <c r="B32" s="65" t="s">
        <v>67</v>
      </c>
      <c r="C32" s="13" t="s">
        <v>14</v>
      </c>
      <c r="D32" s="22">
        <v>255300</v>
      </c>
      <c r="E32" s="22">
        <v>590400</v>
      </c>
      <c r="F32" s="22">
        <v>57140</v>
      </c>
      <c r="G32" s="22">
        <v>16000</v>
      </c>
      <c r="H32" s="22">
        <v>918840</v>
      </c>
    </row>
    <row r="33" spans="1:8" ht="24.95" customHeight="1" x14ac:dyDescent="0.2">
      <c r="A33" s="64"/>
      <c r="B33" s="65"/>
      <c r="C33" s="15" t="s">
        <v>28</v>
      </c>
      <c r="D33" s="39">
        <v>255300</v>
      </c>
      <c r="E33" s="39">
        <v>590400</v>
      </c>
      <c r="F33" s="39">
        <v>57140</v>
      </c>
      <c r="G33" s="39">
        <v>16000</v>
      </c>
      <c r="H33" s="39">
        <v>918840</v>
      </c>
    </row>
    <row r="34" spans="1:8" ht="24.95" customHeight="1" x14ac:dyDescent="0.2">
      <c r="A34" s="64">
        <v>1910</v>
      </c>
      <c r="B34" s="65" t="s">
        <v>196</v>
      </c>
      <c r="C34" s="13" t="s">
        <v>13</v>
      </c>
      <c r="D34" s="22">
        <v>434923</v>
      </c>
      <c r="E34" s="22">
        <v>0</v>
      </c>
      <c r="F34" s="22">
        <v>216890</v>
      </c>
      <c r="G34" s="22">
        <v>55000</v>
      </c>
      <c r="H34" s="22">
        <v>706813</v>
      </c>
    </row>
    <row r="35" spans="1:8" ht="24.95" customHeight="1" x14ac:dyDescent="0.2">
      <c r="A35" s="64"/>
      <c r="B35" s="65"/>
      <c r="C35" s="13" t="s">
        <v>14</v>
      </c>
      <c r="D35" s="22">
        <v>6256500</v>
      </c>
      <c r="E35" s="22">
        <v>0</v>
      </c>
      <c r="F35" s="22">
        <v>133600</v>
      </c>
      <c r="G35" s="22">
        <v>134860</v>
      </c>
      <c r="H35" s="22">
        <v>6524960</v>
      </c>
    </row>
    <row r="36" spans="1:8" ht="24.95" customHeight="1" x14ac:dyDescent="0.2">
      <c r="A36" s="64"/>
      <c r="B36" s="65"/>
      <c r="C36" s="15" t="s">
        <v>28</v>
      </c>
      <c r="D36" s="39">
        <f>SUM(D34:D35)</f>
        <v>6691423</v>
      </c>
      <c r="E36" s="39">
        <f>SUM(E34:E35)</f>
        <v>0</v>
      </c>
      <c r="F36" s="39">
        <f>SUM(F34:F35)</f>
        <v>350490</v>
      </c>
      <c r="G36" s="39">
        <f>SUM(G34:G35)</f>
        <v>189860</v>
      </c>
      <c r="H36" s="39">
        <f>SUM(H34:H35)</f>
        <v>7231773</v>
      </c>
    </row>
    <row r="37" spans="1:8" ht="24.95" customHeight="1" x14ac:dyDescent="0.2">
      <c r="A37" s="64">
        <v>1920</v>
      </c>
      <c r="B37" s="65" t="s">
        <v>164</v>
      </c>
      <c r="C37" s="13" t="s">
        <v>14</v>
      </c>
      <c r="D37" s="22">
        <v>975000</v>
      </c>
      <c r="E37" s="22">
        <v>206375</v>
      </c>
      <c r="F37" s="22">
        <v>67954</v>
      </c>
      <c r="G37" s="22">
        <v>82350</v>
      </c>
      <c r="H37" s="22">
        <v>1331679</v>
      </c>
    </row>
    <row r="38" spans="1:8" ht="24.95" customHeight="1" x14ac:dyDescent="0.2">
      <c r="A38" s="64"/>
      <c r="B38" s="65"/>
      <c r="C38" s="15" t="s">
        <v>28</v>
      </c>
      <c r="D38" s="39">
        <v>975000</v>
      </c>
      <c r="E38" s="39">
        <v>206375</v>
      </c>
      <c r="F38" s="39">
        <v>67954</v>
      </c>
      <c r="G38" s="39">
        <v>82350</v>
      </c>
      <c r="H38" s="39">
        <v>1331679</v>
      </c>
    </row>
    <row r="39" spans="1:8" ht="24.95" customHeight="1" x14ac:dyDescent="0.2">
      <c r="A39" s="64">
        <v>2023</v>
      </c>
      <c r="B39" s="65" t="s">
        <v>71</v>
      </c>
      <c r="C39" s="13" t="s">
        <v>14</v>
      </c>
      <c r="D39" s="22">
        <v>871280</v>
      </c>
      <c r="E39" s="22">
        <v>289920</v>
      </c>
      <c r="F39" s="22">
        <v>50875</v>
      </c>
      <c r="G39" s="22">
        <v>98595</v>
      </c>
      <c r="H39" s="22">
        <v>1310670</v>
      </c>
    </row>
    <row r="40" spans="1:8" ht="24.95" customHeight="1" x14ac:dyDescent="0.2">
      <c r="A40" s="64"/>
      <c r="B40" s="65"/>
      <c r="C40" s="15" t="s">
        <v>28</v>
      </c>
      <c r="D40" s="39">
        <v>871280</v>
      </c>
      <c r="E40" s="39">
        <v>289920</v>
      </c>
      <c r="F40" s="39">
        <v>50875</v>
      </c>
      <c r="G40" s="39">
        <v>98595</v>
      </c>
      <c r="H40" s="39">
        <v>1310670</v>
      </c>
    </row>
    <row r="41" spans="1:8" ht="24.95" customHeight="1" x14ac:dyDescent="0.2">
      <c r="A41" s="64">
        <v>2100</v>
      </c>
      <c r="B41" s="65" t="s">
        <v>72</v>
      </c>
      <c r="C41" s="13" t="s">
        <v>14</v>
      </c>
      <c r="D41" s="22">
        <v>11636784</v>
      </c>
      <c r="E41" s="22">
        <v>1033479</v>
      </c>
      <c r="F41" s="22">
        <v>3036381</v>
      </c>
      <c r="G41" s="22">
        <v>11814776</v>
      </c>
      <c r="H41" s="22">
        <v>27521420</v>
      </c>
    </row>
    <row r="42" spans="1:8" ht="24.95" customHeight="1" x14ac:dyDescent="0.2">
      <c r="A42" s="64"/>
      <c r="B42" s="65"/>
      <c r="C42" s="15" t="s">
        <v>28</v>
      </c>
      <c r="D42" s="39">
        <v>11636784</v>
      </c>
      <c r="E42" s="39">
        <v>1033479</v>
      </c>
      <c r="F42" s="39">
        <v>3036381</v>
      </c>
      <c r="G42" s="39">
        <v>11814776</v>
      </c>
      <c r="H42" s="39">
        <v>27521420</v>
      </c>
    </row>
    <row r="43" spans="1:8" ht="24.95" customHeight="1" x14ac:dyDescent="0.2">
      <c r="A43" s="64">
        <v>2219</v>
      </c>
      <c r="B43" s="65" t="s">
        <v>73</v>
      </c>
      <c r="C43" s="13" t="s">
        <v>14</v>
      </c>
      <c r="D43" s="22">
        <v>19690598</v>
      </c>
      <c r="E43" s="22">
        <v>0</v>
      </c>
      <c r="F43" s="22">
        <v>2278050</v>
      </c>
      <c r="G43" s="22">
        <v>290355</v>
      </c>
      <c r="H43" s="22">
        <v>22259003</v>
      </c>
    </row>
    <row r="44" spans="1:8" ht="24.95" customHeight="1" x14ac:dyDescent="0.2">
      <c r="A44" s="64"/>
      <c r="B44" s="65"/>
      <c r="C44" s="15" t="s">
        <v>28</v>
      </c>
      <c r="D44" s="39">
        <v>19690598</v>
      </c>
      <c r="E44" s="39">
        <v>0</v>
      </c>
      <c r="F44" s="39">
        <v>2278050</v>
      </c>
      <c r="G44" s="39">
        <v>290355</v>
      </c>
      <c r="H44" s="39">
        <v>22259003</v>
      </c>
    </row>
    <row r="45" spans="1:8" ht="24.95" customHeight="1" x14ac:dyDescent="0.2">
      <c r="A45" s="64">
        <v>2220</v>
      </c>
      <c r="B45" s="65" t="s">
        <v>166</v>
      </c>
      <c r="C45" s="13" t="s">
        <v>14</v>
      </c>
      <c r="D45" s="22">
        <v>5237200</v>
      </c>
      <c r="E45" s="22">
        <v>57740</v>
      </c>
      <c r="F45" s="22">
        <v>309300</v>
      </c>
      <c r="G45" s="22">
        <v>617500</v>
      </c>
      <c r="H45" s="22">
        <v>6221740</v>
      </c>
    </row>
    <row r="46" spans="1:8" ht="24.95" customHeight="1" x14ac:dyDescent="0.2">
      <c r="A46" s="64"/>
      <c r="B46" s="65"/>
      <c r="C46" s="15" t="s">
        <v>28</v>
      </c>
      <c r="D46" s="39">
        <v>5237200</v>
      </c>
      <c r="E46" s="39">
        <v>57740</v>
      </c>
      <c r="F46" s="39">
        <v>309300</v>
      </c>
      <c r="G46" s="39">
        <v>617500</v>
      </c>
      <c r="H46" s="39">
        <v>6221740</v>
      </c>
    </row>
    <row r="47" spans="1:8" ht="24.95" customHeight="1" x14ac:dyDescent="0.2">
      <c r="A47" s="64">
        <v>2310</v>
      </c>
      <c r="B47" s="65" t="s">
        <v>75</v>
      </c>
      <c r="C47" s="13" t="s">
        <v>14</v>
      </c>
      <c r="D47" s="22">
        <v>1598940</v>
      </c>
      <c r="E47" s="22">
        <v>2700</v>
      </c>
      <c r="F47" s="22">
        <v>222950</v>
      </c>
      <c r="G47" s="22">
        <v>115732</v>
      </c>
      <c r="H47" s="22">
        <v>1940322</v>
      </c>
    </row>
    <row r="48" spans="1:8" ht="24.95" customHeight="1" x14ac:dyDescent="0.2">
      <c r="A48" s="64"/>
      <c r="B48" s="65"/>
      <c r="C48" s="15" t="s">
        <v>28</v>
      </c>
      <c r="D48" s="39">
        <v>1598940</v>
      </c>
      <c r="E48" s="39">
        <v>2700</v>
      </c>
      <c r="F48" s="39">
        <v>222950</v>
      </c>
      <c r="G48" s="39">
        <v>115732</v>
      </c>
      <c r="H48" s="39">
        <v>1940322</v>
      </c>
    </row>
    <row r="49" spans="1:8" ht="24.95" customHeight="1" x14ac:dyDescent="0.2">
      <c r="A49" s="64">
        <v>2391</v>
      </c>
      <c r="B49" s="65" t="s">
        <v>181</v>
      </c>
      <c r="C49" s="13" t="s">
        <v>14</v>
      </c>
      <c r="D49" s="22">
        <v>349830</v>
      </c>
      <c r="E49" s="22">
        <v>11520</v>
      </c>
      <c r="F49" s="22">
        <v>210000</v>
      </c>
      <c r="G49" s="22">
        <v>55272</v>
      </c>
      <c r="H49" s="22">
        <v>626622</v>
      </c>
    </row>
    <row r="50" spans="1:8" ht="24.95" customHeight="1" x14ac:dyDescent="0.2">
      <c r="A50" s="64"/>
      <c r="B50" s="65"/>
      <c r="C50" s="15" t="s">
        <v>28</v>
      </c>
      <c r="D50" s="39">
        <v>349830</v>
      </c>
      <c r="E50" s="39">
        <v>11520</v>
      </c>
      <c r="F50" s="39">
        <v>210000</v>
      </c>
      <c r="G50" s="39">
        <v>55272</v>
      </c>
      <c r="H50" s="39">
        <v>626622</v>
      </c>
    </row>
    <row r="51" spans="1:8" ht="24.95" customHeight="1" x14ac:dyDescent="0.2">
      <c r="A51" s="64">
        <v>2392</v>
      </c>
      <c r="B51" s="65" t="s">
        <v>168</v>
      </c>
      <c r="C51" s="13" t="s">
        <v>14</v>
      </c>
      <c r="D51" s="22">
        <v>216045</v>
      </c>
      <c r="E51" s="22">
        <v>1306381</v>
      </c>
      <c r="F51" s="22">
        <v>8425388</v>
      </c>
      <c r="G51" s="22">
        <v>3458147</v>
      </c>
      <c r="H51" s="22">
        <v>13405961</v>
      </c>
    </row>
    <row r="52" spans="1:8" ht="24.95" customHeight="1" x14ac:dyDescent="0.2">
      <c r="A52" s="64"/>
      <c r="B52" s="65"/>
      <c r="C52" s="15" t="s">
        <v>28</v>
      </c>
      <c r="D52" s="39">
        <v>216045</v>
      </c>
      <c r="E52" s="39">
        <v>1306381</v>
      </c>
      <c r="F52" s="39">
        <v>8425388</v>
      </c>
      <c r="G52" s="39">
        <v>3458147</v>
      </c>
      <c r="H52" s="39">
        <v>13405961</v>
      </c>
    </row>
    <row r="53" spans="1:8" ht="24.95" customHeight="1" x14ac:dyDescent="0.2">
      <c r="A53" s="64">
        <v>2394</v>
      </c>
      <c r="B53" s="65" t="s">
        <v>78</v>
      </c>
      <c r="C53" s="13" t="s">
        <v>14</v>
      </c>
      <c r="D53" s="22">
        <v>66221858</v>
      </c>
      <c r="E53" s="22">
        <v>29695041</v>
      </c>
      <c r="F53" s="22">
        <v>236666845</v>
      </c>
      <c r="G53" s="22">
        <v>100424945</v>
      </c>
      <c r="H53" s="22">
        <v>433008689</v>
      </c>
    </row>
    <row r="54" spans="1:8" ht="24.95" customHeight="1" x14ac:dyDescent="0.2">
      <c r="A54" s="64"/>
      <c r="B54" s="65"/>
      <c r="C54" s="15" t="s">
        <v>28</v>
      </c>
      <c r="D54" s="39">
        <v>66221858</v>
      </c>
      <c r="E54" s="39">
        <v>29695041</v>
      </c>
      <c r="F54" s="39">
        <v>236666845</v>
      </c>
      <c r="G54" s="39">
        <v>100424945</v>
      </c>
      <c r="H54" s="39">
        <v>433008689</v>
      </c>
    </row>
    <row r="55" spans="1:8" ht="24.95" customHeight="1" x14ac:dyDescent="0.2">
      <c r="A55" s="64">
        <v>2395</v>
      </c>
      <c r="B55" s="65" t="s">
        <v>79</v>
      </c>
      <c r="C55" s="13" t="s">
        <v>14</v>
      </c>
      <c r="D55" s="22">
        <v>23793023</v>
      </c>
      <c r="E55" s="22">
        <v>0</v>
      </c>
      <c r="F55" s="22">
        <v>2004752</v>
      </c>
      <c r="G55" s="22">
        <v>1112018</v>
      </c>
      <c r="H55" s="22">
        <v>26909793</v>
      </c>
    </row>
    <row r="56" spans="1:8" ht="24.95" customHeight="1" x14ac:dyDescent="0.2">
      <c r="A56" s="64"/>
      <c r="B56" s="65"/>
      <c r="C56" s="15" t="s">
        <v>28</v>
      </c>
      <c r="D56" s="39">
        <v>23793023</v>
      </c>
      <c r="E56" s="39">
        <v>0</v>
      </c>
      <c r="F56" s="39">
        <v>2004752</v>
      </c>
      <c r="G56" s="39">
        <v>1112018</v>
      </c>
      <c r="H56" s="39">
        <v>26909793</v>
      </c>
    </row>
    <row r="57" spans="1:8" ht="24.95" customHeight="1" x14ac:dyDescent="0.2">
      <c r="A57" s="64">
        <v>2410</v>
      </c>
      <c r="B57" s="65" t="s">
        <v>80</v>
      </c>
      <c r="C57" s="13" t="s">
        <v>14</v>
      </c>
      <c r="D57" s="22">
        <v>147571694</v>
      </c>
      <c r="E57" s="22">
        <v>522173</v>
      </c>
      <c r="F57" s="22">
        <v>50213775</v>
      </c>
      <c r="G57" s="22">
        <v>14817093</v>
      </c>
      <c r="H57" s="22">
        <v>213124735</v>
      </c>
    </row>
    <row r="58" spans="1:8" ht="24.95" customHeight="1" x14ac:dyDescent="0.2">
      <c r="A58" s="64"/>
      <c r="B58" s="65"/>
      <c r="C58" s="15" t="s">
        <v>28</v>
      </c>
      <c r="D58" s="39">
        <v>147571694</v>
      </c>
      <c r="E58" s="39">
        <v>522173</v>
      </c>
      <c r="F58" s="39">
        <v>50213775</v>
      </c>
      <c r="G58" s="39">
        <v>14817093</v>
      </c>
      <c r="H58" s="39">
        <v>213124735</v>
      </c>
    </row>
    <row r="59" spans="1:8" ht="24.95" customHeight="1" x14ac:dyDescent="0.2">
      <c r="A59" s="64">
        <v>2432</v>
      </c>
      <c r="B59" s="65" t="s">
        <v>82</v>
      </c>
      <c r="C59" s="13" t="s">
        <v>14</v>
      </c>
      <c r="D59" s="22">
        <v>92628527</v>
      </c>
      <c r="E59" s="22">
        <v>966123</v>
      </c>
      <c r="F59" s="22">
        <v>3619000</v>
      </c>
      <c r="G59" s="22">
        <v>5096560</v>
      </c>
      <c r="H59" s="22">
        <v>102310210</v>
      </c>
    </row>
    <row r="60" spans="1:8" ht="24.95" customHeight="1" x14ac:dyDescent="0.2">
      <c r="A60" s="64"/>
      <c r="B60" s="65"/>
      <c r="C60" s="15" t="s">
        <v>28</v>
      </c>
      <c r="D60" s="39">
        <v>92628527</v>
      </c>
      <c r="E60" s="39">
        <v>966123</v>
      </c>
      <c r="F60" s="39">
        <v>3619000</v>
      </c>
      <c r="G60" s="39">
        <v>5096560</v>
      </c>
      <c r="H60" s="39">
        <v>102310210</v>
      </c>
    </row>
    <row r="61" spans="1:8" ht="24.95" customHeight="1" x14ac:dyDescent="0.2">
      <c r="A61" s="64">
        <v>2511</v>
      </c>
      <c r="B61" s="65" t="s">
        <v>83</v>
      </c>
      <c r="C61" s="18" t="s">
        <v>14</v>
      </c>
      <c r="D61" s="22">
        <v>1401253</v>
      </c>
      <c r="E61" s="22">
        <v>0</v>
      </c>
      <c r="F61" s="22">
        <v>171650</v>
      </c>
      <c r="G61" s="22">
        <v>168099</v>
      </c>
      <c r="H61" s="22">
        <v>1741002</v>
      </c>
    </row>
    <row r="62" spans="1:8" ht="24.95" customHeight="1" x14ac:dyDescent="0.2">
      <c r="A62" s="64"/>
      <c r="B62" s="65"/>
      <c r="C62" s="15" t="s">
        <v>28</v>
      </c>
      <c r="D62" s="39">
        <v>1401253</v>
      </c>
      <c r="E62" s="39">
        <v>0</v>
      </c>
      <c r="F62" s="39">
        <v>171650</v>
      </c>
      <c r="G62" s="39">
        <v>168099</v>
      </c>
      <c r="H62" s="39">
        <v>1741002</v>
      </c>
    </row>
    <row r="63" spans="1:8" ht="24.95" customHeight="1" x14ac:dyDescent="0.2">
      <c r="A63" s="64">
        <v>3100</v>
      </c>
      <c r="B63" s="65" t="s">
        <v>86</v>
      </c>
      <c r="C63" s="13" t="s">
        <v>14</v>
      </c>
      <c r="D63" s="22">
        <v>841500</v>
      </c>
      <c r="E63" s="22">
        <v>9240</v>
      </c>
      <c r="F63" s="22">
        <v>120500</v>
      </c>
      <c r="G63" s="22">
        <v>65470</v>
      </c>
      <c r="H63" s="22">
        <v>1036710</v>
      </c>
    </row>
    <row r="64" spans="1:8" ht="24.95" customHeight="1" x14ac:dyDescent="0.2">
      <c r="A64" s="64"/>
      <c r="B64" s="65"/>
      <c r="C64" s="15" t="s">
        <v>28</v>
      </c>
      <c r="D64" s="39">
        <v>841500</v>
      </c>
      <c r="E64" s="39">
        <v>9240</v>
      </c>
      <c r="F64" s="39">
        <v>120500</v>
      </c>
      <c r="G64" s="39">
        <v>65470</v>
      </c>
      <c r="H64" s="39">
        <v>1036710</v>
      </c>
    </row>
    <row r="65" spans="1:8" ht="24.95" customHeight="1" x14ac:dyDescent="0.2">
      <c r="A65" s="75" t="s">
        <v>16</v>
      </c>
      <c r="B65" s="75"/>
      <c r="C65" s="75"/>
      <c r="D65" s="25">
        <f>D6+D8+D10+D12+D14+D16+D18+D20+D22+D27+D29+D31+D33+D36+D38+D40+D42+D44+D46+D48+D50+D52+D54+D56+D58+D60+D62+D64</f>
        <v>475197786</v>
      </c>
      <c r="E65" s="25">
        <f>E6+E8+E10+E12+E14+E16+E18+E20+E22+E27+E29+E31+E33+E36+E38+E40+E42+E44+E46+E48+E50+E52+E54+E56+E58+E60+E62+E64</f>
        <v>53311756</v>
      </c>
      <c r="F65" s="25">
        <f>F6+F8+F10+F12+F14+F16+F18+F20+F22+F27+F29+F31+F33+F36+F38+F40+F42+F44+F46+F48+F50+F52+F54+F56+F58+F60+F62+F64</f>
        <v>315344564</v>
      </c>
      <c r="G65" s="25">
        <f>G6+G8+G10+G12+G14+G16+G18+G20+G22+G27+G29+G31+G33+G36+G38+G40+G42+G44+G46+G48+G50+G52+G54+G56+G58+G60+G62+G64</f>
        <v>147098328</v>
      </c>
      <c r="H65" s="25">
        <f>H6+H8+H10+H12+H14+H16+H18+H20+H22+H27+H29+H31+H33+H36+H38+H40+H42+H44+H46+H48+H50+H52+H54+H56+H58+H60+H62+H64</f>
        <v>990952434</v>
      </c>
    </row>
  </sheetData>
  <mergeCells count="61">
    <mergeCell ref="A65:C65"/>
    <mergeCell ref="A59:A60"/>
    <mergeCell ref="B59:B60"/>
    <mergeCell ref="A61:A62"/>
    <mergeCell ref="B61:B62"/>
    <mergeCell ref="A63:A64"/>
    <mergeCell ref="B63:B64"/>
    <mergeCell ref="A53:A54"/>
    <mergeCell ref="B53:B54"/>
    <mergeCell ref="A55:A56"/>
    <mergeCell ref="B55:B56"/>
    <mergeCell ref="A57:A58"/>
    <mergeCell ref="B57:B58"/>
    <mergeCell ref="A47:A48"/>
    <mergeCell ref="B47:B48"/>
    <mergeCell ref="A49:A50"/>
    <mergeCell ref="B49:B50"/>
    <mergeCell ref="A51:A52"/>
    <mergeCell ref="B51:B52"/>
    <mergeCell ref="A41:A42"/>
    <mergeCell ref="B41:B42"/>
    <mergeCell ref="A43:A44"/>
    <mergeCell ref="B43:B44"/>
    <mergeCell ref="A45:A46"/>
    <mergeCell ref="B45:B46"/>
    <mergeCell ref="A34:A36"/>
    <mergeCell ref="B34:B36"/>
    <mergeCell ref="A37:A38"/>
    <mergeCell ref="B37:B38"/>
    <mergeCell ref="A39:A40"/>
    <mergeCell ref="B39:B40"/>
    <mergeCell ref="A28:A29"/>
    <mergeCell ref="B28:B29"/>
    <mergeCell ref="A30:A31"/>
    <mergeCell ref="B30:B31"/>
    <mergeCell ref="A32:A33"/>
    <mergeCell ref="B32:B33"/>
    <mergeCell ref="A21:A22"/>
    <mergeCell ref="B21:B22"/>
    <mergeCell ref="A23:H23"/>
    <mergeCell ref="A24:H24"/>
    <mergeCell ref="A26:A27"/>
    <mergeCell ref="B26:B27"/>
    <mergeCell ref="A15:A16"/>
    <mergeCell ref="B15:B16"/>
    <mergeCell ref="A17:A18"/>
    <mergeCell ref="B17:B18"/>
    <mergeCell ref="A19:A20"/>
    <mergeCell ref="B19:B20"/>
    <mergeCell ref="A9:A10"/>
    <mergeCell ref="B9:B10"/>
    <mergeCell ref="A11:A12"/>
    <mergeCell ref="B11:B12"/>
    <mergeCell ref="A13:A14"/>
    <mergeCell ref="B13:B14"/>
    <mergeCell ref="A1:H1"/>
    <mergeCell ref="A2:H2"/>
    <mergeCell ref="A4:A6"/>
    <mergeCell ref="B4:B6"/>
    <mergeCell ref="A7:A8"/>
    <mergeCell ref="B7:B8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E0A8C-A583-4322-A801-030061E06728}">
  <dimension ref="A1:I7"/>
  <sheetViews>
    <sheetView rightToLeft="1" workbookViewId="0">
      <selection activeCell="G12" sqref="G12"/>
    </sheetView>
  </sheetViews>
  <sheetFormatPr defaultRowHeight="15" x14ac:dyDescent="0.25"/>
  <cols>
    <col min="2" max="2" width="28.7109375" customWidth="1"/>
    <col min="6" max="6" width="19.85546875" customWidth="1"/>
    <col min="7" max="7" width="25.7109375" customWidth="1"/>
    <col min="8" max="8" width="14.140625" customWidth="1"/>
    <col min="9" max="9" width="24.7109375" customWidth="1"/>
  </cols>
  <sheetData>
    <row r="1" spans="1:9" ht="18" x14ac:dyDescent="0.25">
      <c r="A1" s="105" t="s">
        <v>197</v>
      </c>
      <c r="B1" s="105"/>
      <c r="C1" s="105"/>
      <c r="D1" s="105"/>
      <c r="E1" s="105"/>
      <c r="F1" s="105"/>
      <c r="G1" s="105"/>
      <c r="H1" s="105"/>
      <c r="I1" s="105"/>
    </row>
    <row r="2" spans="1:9" ht="18" x14ac:dyDescent="0.25">
      <c r="A2" s="106" t="s">
        <v>198</v>
      </c>
      <c r="B2" s="106"/>
      <c r="C2" s="106"/>
      <c r="D2" s="106"/>
      <c r="E2" s="106"/>
      <c r="F2" s="106"/>
      <c r="G2" s="106"/>
      <c r="H2" s="106"/>
      <c r="I2" s="106"/>
    </row>
    <row r="3" spans="1:9" ht="63" x14ac:dyDescent="0.25">
      <c r="A3" s="51" t="s">
        <v>2</v>
      </c>
      <c r="B3" s="51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 t="s">
        <v>8</v>
      </c>
      <c r="H3" s="32" t="s">
        <v>9</v>
      </c>
      <c r="I3" s="32" t="s">
        <v>10</v>
      </c>
    </row>
    <row r="4" spans="1:9" ht="15.75" x14ac:dyDescent="0.25">
      <c r="A4" s="90" t="s">
        <v>11</v>
      </c>
      <c r="B4" s="91" t="s">
        <v>12</v>
      </c>
      <c r="C4" s="52" t="s">
        <v>13</v>
      </c>
      <c r="D4" s="22">
        <v>6</v>
      </c>
      <c r="E4" s="22">
        <v>447</v>
      </c>
      <c r="F4" s="22">
        <v>4148579</v>
      </c>
      <c r="G4" s="22">
        <v>36100</v>
      </c>
      <c r="H4" s="22">
        <v>4184679</v>
      </c>
      <c r="I4" s="22">
        <v>0</v>
      </c>
    </row>
    <row r="5" spans="1:9" ht="15.75" x14ac:dyDescent="0.25">
      <c r="A5" s="90"/>
      <c r="B5" s="91"/>
      <c r="C5" s="52" t="s">
        <v>14</v>
      </c>
      <c r="D5" s="22">
        <v>51</v>
      </c>
      <c r="E5" s="22">
        <v>4837</v>
      </c>
      <c r="F5" s="22">
        <v>55375000</v>
      </c>
      <c r="G5" s="22">
        <v>12366113</v>
      </c>
      <c r="H5" s="22">
        <v>67741113</v>
      </c>
      <c r="I5" s="22">
        <v>18</v>
      </c>
    </row>
    <row r="6" spans="1:9" ht="15.75" x14ac:dyDescent="0.25">
      <c r="A6" s="81" t="s">
        <v>16</v>
      </c>
      <c r="B6" s="81"/>
      <c r="C6" s="81"/>
      <c r="D6" s="53">
        <f t="shared" ref="D6:I6" si="0">SUM(D4:D5)</f>
        <v>57</v>
      </c>
      <c r="E6" s="53">
        <f t="shared" si="0"/>
        <v>5284</v>
      </c>
      <c r="F6" s="53">
        <f t="shared" si="0"/>
        <v>59523579</v>
      </c>
      <c r="G6" s="53">
        <f t="shared" si="0"/>
        <v>12402213</v>
      </c>
      <c r="H6" s="53">
        <f t="shared" si="0"/>
        <v>71925792</v>
      </c>
      <c r="I6" s="53">
        <f t="shared" si="0"/>
        <v>18</v>
      </c>
    </row>
    <row r="7" spans="1:9" ht="18" x14ac:dyDescent="0.25">
      <c r="A7" s="104" t="s">
        <v>17</v>
      </c>
      <c r="B7" s="104"/>
      <c r="C7" s="104"/>
      <c r="D7" s="104"/>
      <c r="E7" s="104"/>
      <c r="F7" s="104"/>
      <c r="G7" s="104"/>
      <c r="H7" s="104"/>
      <c r="I7" s="104"/>
    </row>
  </sheetData>
  <mergeCells count="6">
    <mergeCell ref="A1:I1"/>
    <mergeCell ref="A2:I2"/>
    <mergeCell ref="A4:A5"/>
    <mergeCell ref="B4:B5"/>
    <mergeCell ref="A6:C6"/>
    <mergeCell ref="A7:I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CEB6D-F9E9-4243-B947-E503B4722EDA}">
  <dimension ref="A1:K33"/>
  <sheetViews>
    <sheetView rightToLeft="1" workbookViewId="0">
      <selection activeCell="K9" sqref="K9"/>
    </sheetView>
  </sheetViews>
  <sheetFormatPr defaultRowHeight="14.25" x14ac:dyDescent="0.2"/>
  <cols>
    <col min="1" max="1" width="8" style="10" customWidth="1"/>
    <col min="2" max="2" width="27.5703125" style="114" customWidth="1"/>
    <col min="3" max="9" width="15.7109375" style="10" customWidth="1"/>
    <col min="10" max="16384" width="9.140625" style="10"/>
  </cols>
  <sheetData>
    <row r="1" spans="1:11" ht="18" x14ac:dyDescent="0.2">
      <c r="A1" s="58" t="s">
        <v>199</v>
      </c>
      <c r="B1" s="58"/>
      <c r="C1" s="58"/>
      <c r="D1" s="58"/>
      <c r="E1" s="58"/>
      <c r="F1" s="58"/>
      <c r="G1" s="58"/>
      <c r="H1" s="58"/>
      <c r="I1" s="58"/>
    </row>
    <row r="2" spans="1:11" ht="18" x14ac:dyDescent="0.2">
      <c r="A2" s="59" t="s">
        <v>200</v>
      </c>
      <c r="B2" s="59"/>
      <c r="C2" s="59"/>
      <c r="D2" s="59"/>
      <c r="E2" s="59"/>
      <c r="F2" s="59"/>
      <c r="G2" s="59"/>
      <c r="H2" s="59"/>
      <c r="I2" s="59"/>
    </row>
    <row r="3" spans="1:11" customFormat="1" ht="31.5" x14ac:dyDescent="0.25">
      <c r="A3" s="51" t="s">
        <v>20</v>
      </c>
      <c r="B3" s="51" t="s">
        <v>3</v>
      </c>
      <c r="C3" s="51" t="s">
        <v>4</v>
      </c>
      <c r="D3" s="32" t="s">
        <v>5</v>
      </c>
      <c r="E3" s="32" t="s">
        <v>6</v>
      </c>
      <c r="F3" s="32" t="s">
        <v>21</v>
      </c>
      <c r="G3" s="32" t="s">
        <v>8</v>
      </c>
      <c r="H3" s="32" t="s">
        <v>9</v>
      </c>
      <c r="I3" s="32" t="s">
        <v>22</v>
      </c>
    </row>
    <row r="4" spans="1:11" ht="15.75" x14ac:dyDescent="0.2">
      <c r="A4" s="110" t="s">
        <v>12</v>
      </c>
      <c r="B4" s="110"/>
      <c r="C4" s="110"/>
      <c r="D4" s="110"/>
      <c r="E4" s="110"/>
      <c r="F4" s="110"/>
      <c r="G4" s="110"/>
      <c r="H4" s="110"/>
      <c r="I4" s="110"/>
    </row>
    <row r="5" spans="1:11" ht="15.75" x14ac:dyDescent="0.2">
      <c r="A5" s="64">
        <v>10</v>
      </c>
      <c r="B5" s="64" t="s">
        <v>23</v>
      </c>
      <c r="C5" s="24" t="s">
        <v>14</v>
      </c>
      <c r="D5" s="22">
        <v>20</v>
      </c>
      <c r="E5" s="22">
        <v>1199</v>
      </c>
      <c r="F5" s="22">
        <v>10624568</v>
      </c>
      <c r="G5" s="22">
        <v>2108982</v>
      </c>
      <c r="H5" s="22">
        <v>12733550</v>
      </c>
      <c r="I5" s="22">
        <v>10</v>
      </c>
    </row>
    <row r="6" spans="1:11" ht="15.75" x14ac:dyDescent="0.2">
      <c r="A6" s="64"/>
      <c r="B6" s="64"/>
      <c r="C6" s="15" t="s">
        <v>24</v>
      </c>
      <c r="D6" s="39">
        <v>20</v>
      </c>
      <c r="E6" s="39">
        <v>1199</v>
      </c>
      <c r="F6" s="39">
        <v>10624568</v>
      </c>
      <c r="G6" s="39">
        <v>2108982</v>
      </c>
      <c r="H6" s="39">
        <v>12733550</v>
      </c>
      <c r="I6" s="39">
        <v>10</v>
      </c>
    </row>
    <row r="7" spans="1:11" ht="15.75" x14ac:dyDescent="0.2">
      <c r="A7" s="64">
        <v>11</v>
      </c>
      <c r="B7" s="64" t="s">
        <v>25</v>
      </c>
      <c r="C7" s="24" t="s">
        <v>14</v>
      </c>
      <c r="D7" s="22">
        <v>1</v>
      </c>
      <c r="E7" s="22">
        <v>269</v>
      </c>
      <c r="F7" s="22">
        <v>5390622</v>
      </c>
      <c r="G7" s="22">
        <v>1192938</v>
      </c>
      <c r="H7" s="22">
        <v>6583560</v>
      </c>
      <c r="I7" s="22">
        <v>0</v>
      </c>
    </row>
    <row r="8" spans="1:11" ht="15.75" x14ac:dyDescent="0.2">
      <c r="A8" s="64"/>
      <c r="B8" s="64"/>
      <c r="C8" s="15" t="s">
        <v>24</v>
      </c>
      <c r="D8" s="39">
        <v>1</v>
      </c>
      <c r="E8" s="39">
        <v>269</v>
      </c>
      <c r="F8" s="39">
        <v>5390622</v>
      </c>
      <c r="G8" s="39">
        <v>1192938</v>
      </c>
      <c r="H8" s="39">
        <v>6583560</v>
      </c>
      <c r="I8" s="39">
        <v>0</v>
      </c>
    </row>
    <row r="9" spans="1:11" ht="15.75" x14ac:dyDescent="0.2">
      <c r="A9" s="64">
        <v>16</v>
      </c>
      <c r="B9" s="95" t="s">
        <v>29</v>
      </c>
      <c r="C9" s="18" t="s">
        <v>14</v>
      </c>
      <c r="D9" s="22">
        <v>1</v>
      </c>
      <c r="E9" s="22">
        <v>60</v>
      </c>
      <c r="F9" s="22">
        <v>375000</v>
      </c>
      <c r="G9" s="22">
        <v>151640</v>
      </c>
      <c r="H9" s="22">
        <v>526640</v>
      </c>
      <c r="I9" s="22">
        <v>0</v>
      </c>
    </row>
    <row r="10" spans="1:11" ht="15.75" x14ac:dyDescent="0.2">
      <c r="A10" s="64"/>
      <c r="B10" s="95"/>
      <c r="C10" s="15" t="s">
        <v>28</v>
      </c>
      <c r="D10" s="39">
        <v>1</v>
      </c>
      <c r="E10" s="39">
        <v>60</v>
      </c>
      <c r="F10" s="39">
        <v>375000</v>
      </c>
      <c r="G10" s="39">
        <v>151640</v>
      </c>
      <c r="H10" s="39">
        <v>526640</v>
      </c>
      <c r="I10" s="16">
        <v>0</v>
      </c>
    </row>
    <row r="11" spans="1:11" ht="15.75" x14ac:dyDescent="0.2">
      <c r="A11" s="64">
        <v>17</v>
      </c>
      <c r="B11" s="64" t="s">
        <v>30</v>
      </c>
      <c r="C11" s="13" t="s">
        <v>14</v>
      </c>
      <c r="D11" s="22">
        <v>7</v>
      </c>
      <c r="E11" s="22">
        <v>477</v>
      </c>
      <c r="F11" s="22">
        <v>4697990</v>
      </c>
      <c r="G11" s="22">
        <v>798578</v>
      </c>
      <c r="H11" s="22">
        <v>5496568</v>
      </c>
      <c r="I11" s="22">
        <v>1</v>
      </c>
    </row>
    <row r="12" spans="1:11" ht="15.75" x14ac:dyDescent="0.2">
      <c r="A12" s="64"/>
      <c r="B12" s="64"/>
      <c r="C12" s="15" t="s">
        <v>28</v>
      </c>
      <c r="D12" s="39">
        <v>7</v>
      </c>
      <c r="E12" s="39">
        <v>477</v>
      </c>
      <c r="F12" s="39">
        <v>4697990</v>
      </c>
      <c r="G12" s="39">
        <v>798578</v>
      </c>
      <c r="H12" s="39">
        <v>5496568</v>
      </c>
      <c r="I12" s="16">
        <v>1</v>
      </c>
    </row>
    <row r="13" spans="1:11" ht="15.75" x14ac:dyDescent="0.2">
      <c r="A13" s="64">
        <v>18</v>
      </c>
      <c r="B13" s="95" t="s">
        <v>31</v>
      </c>
      <c r="C13" s="13" t="s">
        <v>13</v>
      </c>
      <c r="D13" s="22">
        <v>3</v>
      </c>
      <c r="E13" s="22">
        <v>338</v>
      </c>
      <c r="F13" s="22">
        <v>3171499</v>
      </c>
      <c r="G13" s="22">
        <v>100</v>
      </c>
      <c r="H13" s="22">
        <v>3171599</v>
      </c>
      <c r="I13" s="22">
        <v>0</v>
      </c>
      <c r="K13" s="132"/>
    </row>
    <row r="14" spans="1:11" ht="15.75" x14ac:dyDescent="0.2">
      <c r="A14" s="64"/>
      <c r="B14" s="95"/>
      <c r="C14" s="15" t="s">
        <v>28</v>
      </c>
      <c r="D14" s="39">
        <v>3</v>
      </c>
      <c r="E14" s="39">
        <v>338</v>
      </c>
      <c r="F14" s="39">
        <v>3171499</v>
      </c>
      <c r="G14" s="39">
        <v>100</v>
      </c>
      <c r="H14" s="39">
        <v>3171599</v>
      </c>
      <c r="I14" s="16">
        <v>0</v>
      </c>
    </row>
    <row r="15" spans="1:11" ht="15.75" x14ac:dyDescent="0.2">
      <c r="A15" s="64">
        <v>19</v>
      </c>
      <c r="B15" s="95" t="s">
        <v>32</v>
      </c>
      <c r="C15" s="13" t="s">
        <v>13</v>
      </c>
      <c r="D15" s="22">
        <v>2</v>
      </c>
      <c r="E15" s="22">
        <v>92</v>
      </c>
      <c r="F15" s="22">
        <v>898580</v>
      </c>
      <c r="G15" s="22">
        <v>28800</v>
      </c>
      <c r="H15" s="22">
        <v>927380</v>
      </c>
      <c r="I15" s="22">
        <v>0</v>
      </c>
    </row>
    <row r="16" spans="1:11" ht="15.75" x14ac:dyDescent="0.2">
      <c r="A16" s="64"/>
      <c r="B16" s="95"/>
      <c r="C16" s="15" t="s">
        <v>28</v>
      </c>
      <c r="D16" s="39">
        <v>2</v>
      </c>
      <c r="E16" s="39">
        <v>92</v>
      </c>
      <c r="F16" s="39">
        <v>898580</v>
      </c>
      <c r="G16" s="39">
        <v>28800</v>
      </c>
      <c r="H16" s="39">
        <v>927380</v>
      </c>
      <c r="I16" s="16">
        <v>0</v>
      </c>
    </row>
    <row r="17" spans="1:9" ht="18" x14ac:dyDescent="0.2">
      <c r="A17" s="58" t="s">
        <v>199</v>
      </c>
      <c r="B17" s="58"/>
      <c r="C17" s="58"/>
      <c r="D17" s="58"/>
      <c r="E17" s="58"/>
      <c r="F17" s="58"/>
      <c r="G17" s="58"/>
      <c r="H17" s="58"/>
      <c r="I17" s="58"/>
    </row>
    <row r="18" spans="1:9" ht="18" x14ac:dyDescent="0.2">
      <c r="A18" s="59" t="s">
        <v>201</v>
      </c>
      <c r="B18" s="59"/>
      <c r="C18" s="59"/>
      <c r="D18" s="59"/>
      <c r="E18" s="59"/>
      <c r="F18" s="59"/>
      <c r="G18" s="59"/>
      <c r="H18" s="59"/>
      <c r="I18" s="59"/>
    </row>
    <row r="19" spans="1:9" customFormat="1" ht="31.5" x14ac:dyDescent="0.25">
      <c r="A19" s="51" t="s">
        <v>20</v>
      </c>
      <c r="B19" s="51" t="s">
        <v>3</v>
      </c>
      <c r="C19" s="51" t="s">
        <v>4</v>
      </c>
      <c r="D19" s="32" t="s">
        <v>5</v>
      </c>
      <c r="E19" s="32" t="s">
        <v>6</v>
      </c>
      <c r="F19" s="32" t="s">
        <v>21</v>
      </c>
      <c r="G19" s="32" t="s">
        <v>8</v>
      </c>
      <c r="H19" s="32" t="s">
        <v>9</v>
      </c>
      <c r="I19" s="32" t="s">
        <v>22</v>
      </c>
    </row>
    <row r="20" spans="1:9" ht="15.75" x14ac:dyDescent="0.2">
      <c r="A20" s="64">
        <v>20</v>
      </c>
      <c r="B20" s="95" t="s">
        <v>34</v>
      </c>
      <c r="C20" s="13" t="s">
        <v>14</v>
      </c>
      <c r="D20" s="22">
        <v>4</v>
      </c>
      <c r="E20" s="22">
        <v>238</v>
      </c>
      <c r="F20" s="22">
        <v>2293000</v>
      </c>
      <c r="G20" s="22">
        <v>202275</v>
      </c>
      <c r="H20" s="22">
        <v>2495275</v>
      </c>
      <c r="I20" s="22">
        <v>2</v>
      </c>
    </row>
    <row r="21" spans="1:9" ht="15.75" x14ac:dyDescent="0.2">
      <c r="A21" s="64"/>
      <c r="B21" s="95"/>
      <c r="C21" s="15" t="s">
        <v>28</v>
      </c>
      <c r="D21" s="39">
        <v>4</v>
      </c>
      <c r="E21" s="39">
        <v>238</v>
      </c>
      <c r="F21" s="39">
        <v>2293000</v>
      </c>
      <c r="G21" s="39">
        <v>202275</v>
      </c>
      <c r="H21" s="39">
        <v>2495275</v>
      </c>
      <c r="I21" s="16">
        <v>2</v>
      </c>
    </row>
    <row r="22" spans="1:9" ht="15.75" x14ac:dyDescent="0.2">
      <c r="A22" s="64">
        <v>21</v>
      </c>
      <c r="B22" s="95" t="s">
        <v>35</v>
      </c>
      <c r="C22" s="13" t="s">
        <v>14</v>
      </c>
      <c r="D22" s="22">
        <v>1</v>
      </c>
      <c r="E22" s="22">
        <v>67</v>
      </c>
      <c r="F22" s="22">
        <v>995154</v>
      </c>
      <c r="G22" s="22">
        <v>0</v>
      </c>
      <c r="H22" s="22">
        <v>995154</v>
      </c>
      <c r="I22" s="22">
        <v>0</v>
      </c>
    </row>
    <row r="23" spans="1:9" ht="15.75" x14ac:dyDescent="0.2">
      <c r="A23" s="64"/>
      <c r="B23" s="95"/>
      <c r="C23" s="15" t="s">
        <v>28</v>
      </c>
      <c r="D23" s="39">
        <v>1</v>
      </c>
      <c r="E23" s="39">
        <v>67</v>
      </c>
      <c r="F23" s="39">
        <v>995154</v>
      </c>
      <c r="G23" s="39">
        <v>0</v>
      </c>
      <c r="H23" s="39">
        <v>995154</v>
      </c>
      <c r="I23" s="16">
        <v>0</v>
      </c>
    </row>
    <row r="24" spans="1:9" ht="15.75" x14ac:dyDescent="0.2">
      <c r="A24" s="64">
        <v>23</v>
      </c>
      <c r="B24" s="95" t="s">
        <v>37</v>
      </c>
      <c r="C24" s="13" t="s">
        <v>14</v>
      </c>
      <c r="D24" s="22">
        <v>6</v>
      </c>
      <c r="E24" s="22">
        <v>516</v>
      </c>
      <c r="F24" s="22">
        <v>5403000</v>
      </c>
      <c r="G24" s="22">
        <v>1321084</v>
      </c>
      <c r="H24" s="22">
        <v>6724084</v>
      </c>
      <c r="I24" s="22">
        <v>2</v>
      </c>
    </row>
    <row r="25" spans="1:9" ht="15.75" x14ac:dyDescent="0.2">
      <c r="A25" s="64"/>
      <c r="B25" s="95"/>
      <c r="C25" s="15" t="s">
        <v>28</v>
      </c>
      <c r="D25" s="39">
        <v>6</v>
      </c>
      <c r="E25" s="39">
        <v>516</v>
      </c>
      <c r="F25" s="39">
        <v>5403000</v>
      </c>
      <c r="G25" s="39">
        <v>1321084</v>
      </c>
      <c r="H25" s="39">
        <v>6724084</v>
      </c>
      <c r="I25" s="16">
        <v>2</v>
      </c>
    </row>
    <row r="26" spans="1:9" ht="15.75" x14ac:dyDescent="0.2">
      <c r="A26" s="64">
        <v>24</v>
      </c>
      <c r="B26" s="64" t="s">
        <v>38</v>
      </c>
      <c r="C26" s="13" t="s">
        <v>14</v>
      </c>
      <c r="D26" s="22">
        <v>5</v>
      </c>
      <c r="E26" s="22">
        <v>1630</v>
      </c>
      <c r="F26" s="22">
        <v>22671000</v>
      </c>
      <c r="G26" s="22">
        <v>6177848</v>
      </c>
      <c r="H26" s="22">
        <v>28848848</v>
      </c>
      <c r="I26" s="22">
        <v>1</v>
      </c>
    </row>
    <row r="27" spans="1:9" ht="15.75" x14ac:dyDescent="0.2">
      <c r="A27" s="64"/>
      <c r="B27" s="64"/>
      <c r="C27" s="15" t="s">
        <v>28</v>
      </c>
      <c r="D27" s="39">
        <v>5</v>
      </c>
      <c r="E27" s="39">
        <v>1630</v>
      </c>
      <c r="F27" s="39">
        <v>22671000</v>
      </c>
      <c r="G27" s="39">
        <v>6177848</v>
      </c>
      <c r="H27" s="39">
        <v>28848848</v>
      </c>
      <c r="I27" s="16">
        <v>1</v>
      </c>
    </row>
    <row r="28" spans="1:9" ht="15.75" x14ac:dyDescent="0.2">
      <c r="A28" s="64">
        <v>25</v>
      </c>
      <c r="B28" s="95" t="s">
        <v>39</v>
      </c>
      <c r="C28" s="13" t="s">
        <v>13</v>
      </c>
      <c r="D28" s="22">
        <v>1</v>
      </c>
      <c r="E28" s="22">
        <v>17</v>
      </c>
      <c r="F28" s="22">
        <v>78500</v>
      </c>
      <c r="G28" s="22">
        <v>7200</v>
      </c>
      <c r="H28" s="22">
        <v>85700</v>
      </c>
      <c r="I28" s="22">
        <v>0</v>
      </c>
    </row>
    <row r="29" spans="1:9" ht="15.75" x14ac:dyDescent="0.2">
      <c r="A29" s="64"/>
      <c r="B29" s="95"/>
      <c r="C29" s="13" t="s">
        <v>14</v>
      </c>
      <c r="D29" s="22">
        <v>2</v>
      </c>
      <c r="E29" s="22">
        <v>86</v>
      </c>
      <c r="F29" s="22">
        <v>925366</v>
      </c>
      <c r="G29" s="22">
        <v>140818</v>
      </c>
      <c r="H29" s="22">
        <v>1066184</v>
      </c>
      <c r="I29" s="22">
        <v>0</v>
      </c>
    </row>
    <row r="30" spans="1:9" ht="15.75" x14ac:dyDescent="0.2">
      <c r="A30" s="64"/>
      <c r="B30" s="95"/>
      <c r="C30" s="15" t="s">
        <v>28</v>
      </c>
      <c r="D30" s="39">
        <f t="shared" ref="D30:I30" si="0">SUM(D28:D29)</f>
        <v>3</v>
      </c>
      <c r="E30" s="39">
        <f t="shared" si="0"/>
        <v>103</v>
      </c>
      <c r="F30" s="39">
        <f t="shared" si="0"/>
        <v>1003866</v>
      </c>
      <c r="G30" s="39">
        <f t="shared" si="0"/>
        <v>148018</v>
      </c>
      <c r="H30" s="39">
        <f t="shared" si="0"/>
        <v>1151884</v>
      </c>
      <c r="I30" s="16">
        <f t="shared" si="0"/>
        <v>0</v>
      </c>
    </row>
    <row r="31" spans="1:9" ht="15.75" x14ac:dyDescent="0.2">
      <c r="A31" s="64">
        <v>31</v>
      </c>
      <c r="B31" s="64" t="s">
        <v>40</v>
      </c>
      <c r="C31" s="13" t="s">
        <v>14</v>
      </c>
      <c r="D31" s="22">
        <v>4</v>
      </c>
      <c r="E31" s="22">
        <v>295</v>
      </c>
      <c r="F31" s="22">
        <v>1999300</v>
      </c>
      <c r="G31" s="22">
        <v>271950</v>
      </c>
      <c r="H31" s="22">
        <v>2271250</v>
      </c>
      <c r="I31" s="22">
        <v>2</v>
      </c>
    </row>
    <row r="32" spans="1:9" ht="15.75" x14ac:dyDescent="0.2">
      <c r="A32" s="64"/>
      <c r="B32" s="64"/>
      <c r="C32" s="15" t="s">
        <v>28</v>
      </c>
      <c r="D32" s="39">
        <v>4</v>
      </c>
      <c r="E32" s="39">
        <v>295</v>
      </c>
      <c r="F32" s="39">
        <v>1999300</v>
      </c>
      <c r="G32" s="39">
        <v>271950</v>
      </c>
      <c r="H32" s="39">
        <v>2271250</v>
      </c>
      <c r="I32" s="16">
        <v>2</v>
      </c>
    </row>
    <row r="33" spans="1:9" ht="15.75" x14ac:dyDescent="0.2">
      <c r="A33" s="75" t="s">
        <v>41</v>
      </c>
      <c r="B33" s="75"/>
      <c r="C33" s="75"/>
      <c r="D33" s="15">
        <f t="shared" ref="D33:I33" si="1">D6+D8+D10+D12+D14+D16+D21+D23+D25+D27+D30+D32</f>
        <v>57</v>
      </c>
      <c r="E33" s="15">
        <f t="shared" si="1"/>
        <v>5284</v>
      </c>
      <c r="F33" s="15">
        <f t="shared" si="1"/>
        <v>59523579</v>
      </c>
      <c r="G33" s="15">
        <f t="shared" si="1"/>
        <v>12402213</v>
      </c>
      <c r="H33" s="15">
        <f t="shared" si="1"/>
        <v>71925792</v>
      </c>
      <c r="I33" s="15">
        <f t="shared" si="1"/>
        <v>18</v>
      </c>
    </row>
  </sheetData>
  <mergeCells count="30">
    <mergeCell ref="A28:A30"/>
    <mergeCell ref="B28:B30"/>
    <mergeCell ref="A31:A32"/>
    <mergeCell ref="B31:B32"/>
    <mergeCell ref="A33:C33"/>
    <mergeCell ref="A22:A23"/>
    <mergeCell ref="B22:B23"/>
    <mergeCell ref="A24:A25"/>
    <mergeCell ref="B24:B25"/>
    <mergeCell ref="A26:A27"/>
    <mergeCell ref="B26:B27"/>
    <mergeCell ref="A15:A16"/>
    <mergeCell ref="B15:B16"/>
    <mergeCell ref="A17:I17"/>
    <mergeCell ref="A18:I18"/>
    <mergeCell ref="A20:A21"/>
    <mergeCell ref="B20:B21"/>
    <mergeCell ref="A9:A10"/>
    <mergeCell ref="B9:B10"/>
    <mergeCell ref="A11:A12"/>
    <mergeCell ref="B11:B12"/>
    <mergeCell ref="A13:A14"/>
    <mergeCell ref="B13:B14"/>
    <mergeCell ref="A1:I1"/>
    <mergeCell ref="A2:I2"/>
    <mergeCell ref="A4:I4"/>
    <mergeCell ref="A5:A6"/>
    <mergeCell ref="B5:B6"/>
    <mergeCell ref="A7:A8"/>
    <mergeCell ref="B7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20861-92C2-4CC9-B0A5-6AD2ADCEB484}">
  <dimension ref="A1:I81"/>
  <sheetViews>
    <sheetView rightToLeft="1" topLeftCell="A52" workbookViewId="0">
      <selection activeCell="J6" sqref="J6"/>
    </sheetView>
  </sheetViews>
  <sheetFormatPr defaultRowHeight="15" x14ac:dyDescent="0.25"/>
  <cols>
    <col min="1" max="1" width="10.85546875" customWidth="1"/>
    <col min="2" max="2" width="30.85546875" customWidth="1"/>
    <col min="6" max="6" width="16" customWidth="1"/>
    <col min="7" max="7" width="15.42578125" customWidth="1"/>
    <col min="8" max="8" width="14.7109375" customWidth="1"/>
    <col min="9" max="9" width="21.28515625" customWidth="1"/>
  </cols>
  <sheetData>
    <row r="1" spans="1:9" ht="18" x14ac:dyDescent="0.25">
      <c r="A1" s="58" t="s">
        <v>42</v>
      </c>
      <c r="B1" s="58"/>
      <c r="C1" s="58"/>
      <c r="D1" s="58"/>
      <c r="E1" s="58"/>
      <c r="F1" s="58"/>
      <c r="G1" s="58"/>
      <c r="H1" s="58"/>
      <c r="I1" s="58"/>
    </row>
    <row r="2" spans="1:9" ht="18" x14ac:dyDescent="0.25">
      <c r="A2" s="78" t="s">
        <v>43</v>
      </c>
      <c r="B2" s="78"/>
      <c r="C2" s="78"/>
      <c r="D2" s="78"/>
      <c r="E2" s="78"/>
      <c r="F2" s="78"/>
      <c r="G2" s="78"/>
      <c r="H2" s="78"/>
      <c r="I2" s="78"/>
    </row>
    <row r="3" spans="1:9" ht="31.5" x14ac:dyDescent="0.25">
      <c r="A3" s="19" t="s">
        <v>44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45</v>
      </c>
    </row>
    <row r="4" spans="1:9" ht="15.75" x14ac:dyDescent="0.25">
      <c r="A4" s="64">
        <v>1010</v>
      </c>
      <c r="B4" s="66" t="s">
        <v>46</v>
      </c>
      <c r="C4" s="13" t="s">
        <v>14</v>
      </c>
      <c r="D4" s="22">
        <v>2</v>
      </c>
      <c r="E4" s="22">
        <v>110</v>
      </c>
      <c r="F4" s="22">
        <v>487262</v>
      </c>
      <c r="G4" s="22">
        <v>51348</v>
      </c>
      <c r="H4" s="22">
        <v>538610</v>
      </c>
      <c r="I4" s="22">
        <v>0</v>
      </c>
    </row>
    <row r="5" spans="1:9" ht="15.75" x14ac:dyDescent="0.25">
      <c r="A5" s="64"/>
      <c r="B5" s="66"/>
      <c r="C5" s="15" t="s">
        <v>24</v>
      </c>
      <c r="D5" s="23">
        <v>2</v>
      </c>
      <c r="E5" s="23">
        <v>110</v>
      </c>
      <c r="F5" s="23">
        <v>487262</v>
      </c>
      <c r="G5" s="23">
        <v>51348</v>
      </c>
      <c r="H5" s="23">
        <v>538610</v>
      </c>
      <c r="I5" s="23">
        <v>0</v>
      </c>
    </row>
    <row r="6" spans="1:9" ht="15.75" x14ac:dyDescent="0.25">
      <c r="A6" s="64">
        <v>1030</v>
      </c>
      <c r="B6" s="66" t="s">
        <v>47</v>
      </c>
      <c r="C6" s="13" t="s">
        <v>14</v>
      </c>
      <c r="D6" s="22">
        <v>4</v>
      </c>
      <c r="E6" s="22">
        <v>610</v>
      </c>
      <c r="F6" s="22">
        <v>5536783</v>
      </c>
      <c r="G6" s="22">
        <v>801590</v>
      </c>
      <c r="H6" s="22">
        <v>6338373</v>
      </c>
      <c r="I6" s="22">
        <v>0</v>
      </c>
    </row>
    <row r="7" spans="1:9" ht="15.75" x14ac:dyDescent="0.25">
      <c r="A7" s="64"/>
      <c r="B7" s="66"/>
      <c r="C7" s="13" t="s">
        <v>15</v>
      </c>
      <c r="D7" s="22">
        <v>1</v>
      </c>
      <c r="E7" s="22">
        <v>36</v>
      </c>
      <c r="F7" s="22">
        <v>297000</v>
      </c>
      <c r="G7" s="22">
        <v>70376</v>
      </c>
      <c r="H7" s="22">
        <v>367376</v>
      </c>
      <c r="I7" s="22">
        <v>0</v>
      </c>
    </row>
    <row r="8" spans="1:9" ht="15.75" x14ac:dyDescent="0.25">
      <c r="A8" s="64"/>
      <c r="B8" s="66"/>
      <c r="C8" s="15" t="s">
        <v>24</v>
      </c>
      <c r="D8" s="23">
        <f t="shared" ref="D8:I8" si="0">SUM(D6:D7)</f>
        <v>5</v>
      </c>
      <c r="E8" s="23">
        <f t="shared" si="0"/>
        <v>646</v>
      </c>
      <c r="F8" s="23">
        <f t="shared" si="0"/>
        <v>5833783</v>
      </c>
      <c r="G8" s="23">
        <f t="shared" si="0"/>
        <v>871966</v>
      </c>
      <c r="H8" s="23">
        <f t="shared" si="0"/>
        <v>6705749</v>
      </c>
      <c r="I8" s="23">
        <f t="shared" si="0"/>
        <v>0</v>
      </c>
    </row>
    <row r="9" spans="1:9" ht="15.75" x14ac:dyDescent="0.25">
      <c r="A9" s="64">
        <v>1040</v>
      </c>
      <c r="B9" s="77" t="s">
        <v>48</v>
      </c>
      <c r="C9" s="24" t="s">
        <v>14</v>
      </c>
      <c r="D9" s="22">
        <v>2</v>
      </c>
      <c r="E9" s="22">
        <v>181</v>
      </c>
      <c r="F9" s="22">
        <v>1334664</v>
      </c>
      <c r="G9" s="22">
        <v>332120</v>
      </c>
      <c r="H9" s="22">
        <v>1666784</v>
      </c>
      <c r="I9" s="22">
        <v>0</v>
      </c>
    </row>
    <row r="10" spans="1:9" ht="15.75" x14ac:dyDescent="0.25">
      <c r="A10" s="64"/>
      <c r="B10" s="77"/>
      <c r="C10" s="25" t="s">
        <v>28</v>
      </c>
      <c r="D10" s="23">
        <v>2</v>
      </c>
      <c r="E10" s="23">
        <v>181</v>
      </c>
      <c r="F10" s="23">
        <v>1334664</v>
      </c>
      <c r="G10" s="23">
        <v>332120</v>
      </c>
      <c r="H10" s="23">
        <v>1666784</v>
      </c>
      <c r="I10" s="23">
        <v>0</v>
      </c>
    </row>
    <row r="11" spans="1:9" ht="15.75" x14ac:dyDescent="0.25">
      <c r="A11" s="64">
        <v>1050</v>
      </c>
      <c r="B11" s="65" t="s">
        <v>49</v>
      </c>
      <c r="C11" s="24" t="s">
        <v>14</v>
      </c>
      <c r="D11" s="22">
        <v>10</v>
      </c>
      <c r="E11" s="22">
        <v>860</v>
      </c>
      <c r="F11" s="22">
        <v>5951710</v>
      </c>
      <c r="G11" s="22">
        <v>1713660</v>
      </c>
      <c r="H11" s="22">
        <v>7665370</v>
      </c>
      <c r="I11" s="22">
        <v>2</v>
      </c>
    </row>
    <row r="12" spans="1:9" ht="15.75" x14ac:dyDescent="0.25">
      <c r="A12" s="64"/>
      <c r="B12" s="65"/>
      <c r="C12" s="25" t="s">
        <v>28</v>
      </c>
      <c r="D12" s="23">
        <v>10</v>
      </c>
      <c r="E12" s="23">
        <v>860</v>
      </c>
      <c r="F12" s="23">
        <v>5951710</v>
      </c>
      <c r="G12" s="23">
        <v>1713660</v>
      </c>
      <c r="H12" s="23">
        <v>7665370</v>
      </c>
      <c r="I12" s="23">
        <v>2</v>
      </c>
    </row>
    <row r="13" spans="1:9" ht="15.75" x14ac:dyDescent="0.25">
      <c r="A13" s="64">
        <v>1061</v>
      </c>
      <c r="B13" s="65" t="s">
        <v>50</v>
      </c>
      <c r="C13" s="24" t="s">
        <v>14</v>
      </c>
      <c r="D13" s="22">
        <v>2</v>
      </c>
      <c r="E13" s="22">
        <v>73</v>
      </c>
      <c r="F13" s="22">
        <v>594000</v>
      </c>
      <c r="G13" s="22">
        <v>96928</v>
      </c>
      <c r="H13" s="22">
        <v>690928</v>
      </c>
      <c r="I13" s="22">
        <v>0</v>
      </c>
    </row>
    <row r="14" spans="1:9" ht="15.75" x14ac:dyDescent="0.25">
      <c r="A14" s="64"/>
      <c r="B14" s="65"/>
      <c r="C14" s="25" t="s">
        <v>28</v>
      </c>
      <c r="D14" s="23">
        <v>2</v>
      </c>
      <c r="E14" s="23">
        <v>73</v>
      </c>
      <c r="F14" s="23">
        <v>594000</v>
      </c>
      <c r="G14" s="23">
        <v>96928</v>
      </c>
      <c r="H14" s="23">
        <v>690928</v>
      </c>
      <c r="I14" s="23">
        <v>0</v>
      </c>
    </row>
    <row r="15" spans="1:9" ht="15.75" x14ac:dyDescent="0.25">
      <c r="A15" s="64">
        <v>1071</v>
      </c>
      <c r="B15" s="65" t="s">
        <v>51</v>
      </c>
      <c r="C15" s="24" t="s">
        <v>14</v>
      </c>
      <c r="D15" s="22">
        <v>3</v>
      </c>
      <c r="E15" s="22">
        <v>233</v>
      </c>
      <c r="F15" s="22">
        <v>1011975</v>
      </c>
      <c r="G15" s="22">
        <v>113508</v>
      </c>
      <c r="H15" s="22">
        <v>1125483</v>
      </c>
      <c r="I15" s="22">
        <v>1</v>
      </c>
    </row>
    <row r="16" spans="1:9" ht="15.75" x14ac:dyDescent="0.25">
      <c r="A16" s="64"/>
      <c r="B16" s="65"/>
      <c r="C16" s="25" t="s">
        <v>28</v>
      </c>
      <c r="D16" s="23">
        <v>3</v>
      </c>
      <c r="E16" s="23">
        <v>233</v>
      </c>
      <c r="F16" s="23">
        <v>1011975</v>
      </c>
      <c r="G16" s="23">
        <v>113508</v>
      </c>
      <c r="H16" s="23">
        <v>1125483</v>
      </c>
      <c r="I16" s="23">
        <v>1</v>
      </c>
    </row>
    <row r="17" spans="1:9" ht="15.75" x14ac:dyDescent="0.25">
      <c r="A17" s="64">
        <v>1073</v>
      </c>
      <c r="B17" s="65" t="s">
        <v>52</v>
      </c>
      <c r="C17" s="24" t="s">
        <v>14</v>
      </c>
      <c r="D17" s="22">
        <v>5</v>
      </c>
      <c r="E17" s="22">
        <v>225</v>
      </c>
      <c r="F17" s="22">
        <v>1873360</v>
      </c>
      <c r="G17" s="22">
        <v>159056</v>
      </c>
      <c r="H17" s="22">
        <v>2032416</v>
      </c>
      <c r="I17" s="22">
        <v>3</v>
      </c>
    </row>
    <row r="18" spans="1:9" ht="15.75" x14ac:dyDescent="0.25">
      <c r="A18" s="64"/>
      <c r="B18" s="65"/>
      <c r="C18" s="25" t="s">
        <v>28</v>
      </c>
      <c r="D18" s="23">
        <v>5</v>
      </c>
      <c r="E18" s="23">
        <v>225</v>
      </c>
      <c r="F18" s="23">
        <v>1873360</v>
      </c>
      <c r="G18" s="23">
        <v>159056</v>
      </c>
      <c r="H18" s="23">
        <v>2032416</v>
      </c>
      <c r="I18" s="23">
        <v>3</v>
      </c>
    </row>
    <row r="19" spans="1:9" ht="15.75" x14ac:dyDescent="0.25">
      <c r="A19" s="64">
        <v>1079</v>
      </c>
      <c r="B19" s="65" t="s">
        <v>53</v>
      </c>
      <c r="C19" s="24" t="s">
        <v>14</v>
      </c>
      <c r="D19" s="22">
        <v>8</v>
      </c>
      <c r="E19" s="22">
        <v>367</v>
      </c>
      <c r="F19" s="22">
        <v>2198460</v>
      </c>
      <c r="G19" s="22">
        <v>259636</v>
      </c>
      <c r="H19" s="22">
        <v>2458096</v>
      </c>
      <c r="I19" s="22">
        <v>5</v>
      </c>
    </row>
    <row r="20" spans="1:9" ht="15.75" x14ac:dyDescent="0.25">
      <c r="A20" s="64"/>
      <c r="B20" s="65"/>
      <c r="C20" s="25" t="s">
        <v>28</v>
      </c>
      <c r="D20" s="23">
        <v>8</v>
      </c>
      <c r="E20" s="23">
        <v>367</v>
      </c>
      <c r="F20" s="23">
        <v>2198460</v>
      </c>
      <c r="G20" s="23">
        <v>259636</v>
      </c>
      <c r="H20" s="23">
        <v>2458096</v>
      </c>
      <c r="I20" s="23">
        <v>5</v>
      </c>
    </row>
    <row r="21" spans="1:9" ht="15.75" x14ac:dyDescent="0.25">
      <c r="A21" s="64">
        <v>1080</v>
      </c>
      <c r="B21" s="65" t="s">
        <v>54</v>
      </c>
      <c r="C21" s="24" t="s">
        <v>14</v>
      </c>
      <c r="D21" s="22">
        <v>4</v>
      </c>
      <c r="E21" s="22">
        <v>203</v>
      </c>
      <c r="F21" s="22">
        <v>2649931</v>
      </c>
      <c r="G21" s="22">
        <v>204537</v>
      </c>
      <c r="H21" s="22">
        <v>2854468</v>
      </c>
      <c r="I21" s="22">
        <v>4</v>
      </c>
    </row>
    <row r="22" spans="1:9" ht="15.75" x14ac:dyDescent="0.25">
      <c r="A22" s="64"/>
      <c r="B22" s="65"/>
      <c r="C22" s="25" t="s">
        <v>28</v>
      </c>
      <c r="D22" s="23">
        <v>4</v>
      </c>
      <c r="E22" s="23">
        <v>203</v>
      </c>
      <c r="F22" s="23">
        <v>2649931</v>
      </c>
      <c r="G22" s="23">
        <v>204537</v>
      </c>
      <c r="H22" s="23">
        <v>2854468</v>
      </c>
      <c r="I22" s="23">
        <v>4</v>
      </c>
    </row>
    <row r="23" spans="1:9" ht="18" x14ac:dyDescent="0.25">
      <c r="A23" s="58" t="s">
        <v>55</v>
      </c>
      <c r="B23" s="58"/>
      <c r="C23" s="58"/>
      <c r="D23" s="58"/>
      <c r="E23" s="58"/>
      <c r="F23" s="58"/>
      <c r="G23" s="58"/>
      <c r="H23" s="58"/>
      <c r="I23" s="58"/>
    </row>
    <row r="24" spans="1:9" ht="18" x14ac:dyDescent="0.25">
      <c r="A24" s="76" t="s">
        <v>56</v>
      </c>
      <c r="B24" s="76"/>
      <c r="C24" s="76"/>
      <c r="D24" s="76"/>
      <c r="E24" s="76"/>
      <c r="F24" s="76"/>
      <c r="G24" s="76"/>
      <c r="H24" s="76"/>
      <c r="I24" s="76"/>
    </row>
    <row r="25" spans="1:9" ht="72" x14ac:dyDescent="0.25">
      <c r="A25" s="26" t="s">
        <v>44</v>
      </c>
      <c r="B25" s="26" t="s">
        <v>3</v>
      </c>
      <c r="C25" s="26" t="s">
        <v>4</v>
      </c>
      <c r="D25" s="26" t="s">
        <v>5</v>
      </c>
      <c r="E25" s="26" t="s">
        <v>57</v>
      </c>
      <c r="F25" s="26" t="s">
        <v>58</v>
      </c>
      <c r="G25" s="26" t="s">
        <v>59</v>
      </c>
      <c r="H25" s="26" t="s">
        <v>9</v>
      </c>
      <c r="I25" s="26" t="s">
        <v>45</v>
      </c>
    </row>
    <row r="26" spans="1:9" ht="15.75" x14ac:dyDescent="0.25">
      <c r="A26" s="64">
        <v>1104</v>
      </c>
      <c r="B26" s="65" t="s">
        <v>60</v>
      </c>
      <c r="C26" s="24" t="s">
        <v>14</v>
      </c>
      <c r="D26" s="22">
        <v>8</v>
      </c>
      <c r="E26" s="22">
        <v>745</v>
      </c>
      <c r="F26" s="22">
        <v>8966622</v>
      </c>
      <c r="G26" s="22">
        <v>1748622</v>
      </c>
      <c r="H26" s="22">
        <v>10715244</v>
      </c>
      <c r="I26" s="22">
        <v>9</v>
      </c>
    </row>
    <row r="27" spans="1:9" ht="15.75" x14ac:dyDescent="0.25">
      <c r="A27" s="64"/>
      <c r="B27" s="65"/>
      <c r="C27" s="25" t="s">
        <v>28</v>
      </c>
      <c r="D27" s="23">
        <v>8</v>
      </c>
      <c r="E27" s="23">
        <v>745</v>
      </c>
      <c r="F27" s="23">
        <v>8966622</v>
      </c>
      <c r="G27" s="23">
        <v>1748622</v>
      </c>
      <c r="H27" s="23">
        <v>10715244</v>
      </c>
      <c r="I27" s="23">
        <v>9</v>
      </c>
    </row>
    <row r="28" spans="1:9" ht="15.75" x14ac:dyDescent="0.25">
      <c r="A28" s="64">
        <v>1200</v>
      </c>
      <c r="B28" s="65" t="s">
        <v>61</v>
      </c>
      <c r="C28" s="24" t="s">
        <v>14</v>
      </c>
      <c r="D28" s="22">
        <v>1</v>
      </c>
      <c r="E28" s="22">
        <v>98</v>
      </c>
      <c r="F28" s="22">
        <v>96430</v>
      </c>
      <c r="G28" s="22">
        <v>27600</v>
      </c>
      <c r="H28" s="22">
        <v>124030</v>
      </c>
      <c r="I28" s="22">
        <v>0</v>
      </c>
    </row>
    <row r="29" spans="1:9" ht="15.75" x14ac:dyDescent="0.25">
      <c r="A29" s="64"/>
      <c r="B29" s="65"/>
      <c r="C29" s="25" t="s">
        <v>28</v>
      </c>
      <c r="D29" s="23">
        <v>1</v>
      </c>
      <c r="E29" s="23">
        <v>98</v>
      </c>
      <c r="F29" s="23">
        <v>96430</v>
      </c>
      <c r="G29" s="23">
        <v>27600</v>
      </c>
      <c r="H29" s="23">
        <v>124030</v>
      </c>
      <c r="I29" s="23">
        <v>0</v>
      </c>
    </row>
    <row r="30" spans="1:9" ht="15.75" x14ac:dyDescent="0.25">
      <c r="A30" s="64">
        <v>1392</v>
      </c>
      <c r="B30" s="65" t="s">
        <v>62</v>
      </c>
      <c r="C30" s="24" t="s">
        <v>14</v>
      </c>
      <c r="D30" s="22">
        <v>1</v>
      </c>
      <c r="E30" s="22">
        <v>29</v>
      </c>
      <c r="F30" s="22">
        <v>234600</v>
      </c>
      <c r="G30" s="22">
        <v>16520</v>
      </c>
      <c r="H30" s="22">
        <v>251120</v>
      </c>
      <c r="I30" s="22">
        <v>1</v>
      </c>
    </row>
    <row r="31" spans="1:9" ht="15.75" x14ac:dyDescent="0.25">
      <c r="A31" s="64"/>
      <c r="B31" s="65"/>
      <c r="C31" s="25" t="s">
        <v>28</v>
      </c>
      <c r="D31" s="23">
        <v>1</v>
      </c>
      <c r="E31" s="23">
        <v>29</v>
      </c>
      <c r="F31" s="23">
        <v>234600</v>
      </c>
      <c r="G31" s="23">
        <v>16520</v>
      </c>
      <c r="H31" s="23">
        <v>251120</v>
      </c>
      <c r="I31" s="23">
        <v>1</v>
      </c>
    </row>
    <row r="32" spans="1:9" ht="15.75" x14ac:dyDescent="0.25">
      <c r="A32" s="64">
        <v>1622</v>
      </c>
      <c r="B32" s="65" t="s">
        <v>63</v>
      </c>
      <c r="C32" s="24" t="s">
        <v>14</v>
      </c>
      <c r="D32" s="22">
        <v>1</v>
      </c>
      <c r="E32" s="22">
        <v>60</v>
      </c>
      <c r="F32" s="22">
        <v>375000</v>
      </c>
      <c r="G32" s="22">
        <v>151640</v>
      </c>
      <c r="H32" s="22">
        <v>526640</v>
      </c>
      <c r="I32" s="22">
        <v>0</v>
      </c>
    </row>
    <row r="33" spans="1:9" ht="15.75" x14ac:dyDescent="0.25">
      <c r="A33" s="64"/>
      <c r="B33" s="65"/>
      <c r="C33" s="25" t="s">
        <v>28</v>
      </c>
      <c r="D33" s="23">
        <v>1</v>
      </c>
      <c r="E33" s="23">
        <v>60</v>
      </c>
      <c r="F33" s="23">
        <v>375000</v>
      </c>
      <c r="G33" s="23">
        <v>151640</v>
      </c>
      <c r="H33" s="23">
        <v>526640</v>
      </c>
      <c r="I33" s="23">
        <v>0</v>
      </c>
    </row>
    <row r="34" spans="1:9" ht="15.75" x14ac:dyDescent="0.25">
      <c r="A34" s="64">
        <v>1629</v>
      </c>
      <c r="B34" s="65" t="s">
        <v>64</v>
      </c>
      <c r="C34" s="24" t="s">
        <v>14</v>
      </c>
      <c r="D34" s="22">
        <v>1</v>
      </c>
      <c r="E34" s="22">
        <v>43</v>
      </c>
      <c r="F34" s="22">
        <v>172000</v>
      </c>
      <c r="G34" s="22">
        <v>40220</v>
      </c>
      <c r="H34" s="22">
        <v>212220</v>
      </c>
      <c r="I34" s="22">
        <v>1</v>
      </c>
    </row>
    <row r="35" spans="1:9" ht="15.75" x14ac:dyDescent="0.25">
      <c r="A35" s="64"/>
      <c r="B35" s="65"/>
      <c r="C35" s="25" t="s">
        <v>28</v>
      </c>
      <c r="D35" s="23">
        <v>1</v>
      </c>
      <c r="E35" s="23">
        <v>43</v>
      </c>
      <c r="F35" s="23">
        <v>172000</v>
      </c>
      <c r="G35" s="23">
        <v>40220</v>
      </c>
      <c r="H35" s="23">
        <v>212220</v>
      </c>
      <c r="I35" s="23">
        <v>1</v>
      </c>
    </row>
    <row r="36" spans="1:9" ht="15.75" x14ac:dyDescent="0.25">
      <c r="A36" s="64">
        <v>1701</v>
      </c>
      <c r="B36" s="65" t="s">
        <v>65</v>
      </c>
      <c r="C36" s="24" t="s">
        <v>14</v>
      </c>
      <c r="D36" s="22">
        <v>5</v>
      </c>
      <c r="E36" s="22">
        <v>279</v>
      </c>
      <c r="F36" s="22">
        <v>1947750</v>
      </c>
      <c r="G36" s="22">
        <v>449940</v>
      </c>
      <c r="H36" s="22">
        <v>2397690</v>
      </c>
      <c r="I36" s="22">
        <v>1</v>
      </c>
    </row>
    <row r="37" spans="1:9" ht="15.75" x14ac:dyDescent="0.25">
      <c r="A37" s="64"/>
      <c r="B37" s="65"/>
      <c r="C37" s="25" t="s">
        <v>28</v>
      </c>
      <c r="D37" s="23">
        <v>5</v>
      </c>
      <c r="E37" s="23">
        <v>279</v>
      </c>
      <c r="F37" s="23">
        <v>1947750</v>
      </c>
      <c r="G37" s="23">
        <v>449940</v>
      </c>
      <c r="H37" s="23">
        <v>2397690</v>
      </c>
      <c r="I37" s="23">
        <v>1</v>
      </c>
    </row>
    <row r="38" spans="1:9" ht="15.75" x14ac:dyDescent="0.25">
      <c r="A38" s="64">
        <v>1702</v>
      </c>
      <c r="B38" s="65" t="s">
        <v>66</v>
      </c>
      <c r="C38" s="24" t="s">
        <v>14</v>
      </c>
      <c r="D38" s="22">
        <v>2</v>
      </c>
      <c r="E38" s="22">
        <v>135</v>
      </c>
      <c r="F38" s="22">
        <v>1570209</v>
      </c>
      <c r="G38" s="22">
        <v>323566</v>
      </c>
      <c r="H38" s="22">
        <v>1893775</v>
      </c>
      <c r="I38" s="22">
        <v>0</v>
      </c>
    </row>
    <row r="39" spans="1:9" ht="15.75" x14ac:dyDescent="0.25">
      <c r="A39" s="64"/>
      <c r="B39" s="65"/>
      <c r="C39" s="25" t="s">
        <v>28</v>
      </c>
      <c r="D39" s="23">
        <v>2</v>
      </c>
      <c r="E39" s="23">
        <v>135</v>
      </c>
      <c r="F39" s="23">
        <v>1570209</v>
      </c>
      <c r="G39" s="23">
        <v>323566</v>
      </c>
      <c r="H39" s="23">
        <v>1893775</v>
      </c>
      <c r="I39" s="23">
        <v>0</v>
      </c>
    </row>
    <row r="40" spans="1:9" ht="15.75" x14ac:dyDescent="0.25">
      <c r="A40" s="64">
        <v>1709</v>
      </c>
      <c r="B40" s="65" t="s">
        <v>67</v>
      </c>
      <c r="C40" s="24" t="s">
        <v>14</v>
      </c>
      <c r="D40" s="22">
        <v>2</v>
      </c>
      <c r="E40" s="22">
        <v>168</v>
      </c>
      <c r="F40" s="22">
        <v>2339100</v>
      </c>
      <c r="G40" s="22">
        <v>166672</v>
      </c>
      <c r="H40" s="22">
        <v>2505772</v>
      </c>
      <c r="I40" s="22">
        <v>0</v>
      </c>
    </row>
    <row r="41" spans="1:9" ht="15.75" x14ac:dyDescent="0.25">
      <c r="A41" s="64"/>
      <c r="B41" s="65"/>
      <c r="C41" s="25" t="s">
        <v>28</v>
      </c>
      <c r="D41" s="23">
        <v>2</v>
      </c>
      <c r="E41" s="23">
        <v>168</v>
      </c>
      <c r="F41" s="23">
        <v>2339100</v>
      </c>
      <c r="G41" s="23">
        <v>166672</v>
      </c>
      <c r="H41" s="23">
        <v>2505772</v>
      </c>
      <c r="I41" s="23">
        <v>0</v>
      </c>
    </row>
    <row r="42" spans="1:9" ht="15.75" x14ac:dyDescent="0.25">
      <c r="A42" s="64">
        <v>1811</v>
      </c>
      <c r="B42" s="65" t="s">
        <v>68</v>
      </c>
      <c r="C42" s="24" t="s">
        <v>13</v>
      </c>
      <c r="D42" s="22">
        <v>4</v>
      </c>
      <c r="E42" s="22">
        <v>351</v>
      </c>
      <c r="F42" s="22">
        <v>3288528</v>
      </c>
      <c r="G42" s="22">
        <v>100</v>
      </c>
      <c r="H42" s="22">
        <v>3288628</v>
      </c>
      <c r="I42" s="22">
        <v>0</v>
      </c>
    </row>
    <row r="43" spans="1:9" ht="15.75" x14ac:dyDescent="0.25">
      <c r="A43" s="64"/>
      <c r="B43" s="65"/>
      <c r="C43" s="25" t="s">
        <v>28</v>
      </c>
      <c r="D43" s="23">
        <v>4</v>
      </c>
      <c r="E43" s="23">
        <v>351</v>
      </c>
      <c r="F43" s="23">
        <v>3288528</v>
      </c>
      <c r="G43" s="23">
        <v>100</v>
      </c>
      <c r="H43" s="23">
        <v>3288628</v>
      </c>
      <c r="I43" s="23">
        <v>0</v>
      </c>
    </row>
    <row r="44" spans="1:9" ht="15.75" x14ac:dyDescent="0.25">
      <c r="A44" s="64">
        <v>1910</v>
      </c>
      <c r="B44" s="65" t="s">
        <v>69</v>
      </c>
      <c r="C44" s="24" t="s">
        <v>13</v>
      </c>
      <c r="D44" s="22">
        <v>3</v>
      </c>
      <c r="E44" s="22">
        <v>131</v>
      </c>
      <c r="F44" s="22">
        <v>1291580</v>
      </c>
      <c r="G44" s="22">
        <v>60800</v>
      </c>
      <c r="H44" s="22">
        <v>1352380</v>
      </c>
      <c r="I44" s="22">
        <v>0</v>
      </c>
    </row>
    <row r="45" spans="1:9" ht="15.75" x14ac:dyDescent="0.25">
      <c r="A45" s="64"/>
      <c r="B45" s="65"/>
      <c r="C45" s="24" t="s">
        <v>14</v>
      </c>
      <c r="D45" s="22">
        <v>1</v>
      </c>
      <c r="E45" s="22">
        <v>33</v>
      </c>
      <c r="F45" s="22">
        <v>264992</v>
      </c>
      <c r="G45" s="22">
        <v>60232</v>
      </c>
      <c r="H45" s="22">
        <v>325224</v>
      </c>
      <c r="I45" s="22">
        <v>0</v>
      </c>
    </row>
    <row r="46" spans="1:9" ht="15.75" x14ac:dyDescent="0.25">
      <c r="A46" s="64"/>
      <c r="B46" s="65"/>
      <c r="C46" s="25" t="s">
        <v>28</v>
      </c>
      <c r="D46" s="23">
        <f t="shared" ref="D46:I46" si="1">SUM(D44:D45)</f>
        <v>4</v>
      </c>
      <c r="E46" s="23">
        <f t="shared" si="1"/>
        <v>164</v>
      </c>
      <c r="F46" s="27">
        <f t="shared" si="1"/>
        <v>1556572</v>
      </c>
      <c r="G46" s="27">
        <f t="shared" si="1"/>
        <v>121032</v>
      </c>
      <c r="H46" s="27">
        <f t="shared" si="1"/>
        <v>1677604</v>
      </c>
      <c r="I46" s="23">
        <f t="shared" si="1"/>
        <v>0</v>
      </c>
    </row>
    <row r="47" spans="1:9" ht="15.75" x14ac:dyDescent="0.25">
      <c r="A47" s="64">
        <v>1920</v>
      </c>
      <c r="B47" s="65" t="s">
        <v>70</v>
      </c>
      <c r="C47" s="24" t="s">
        <v>14</v>
      </c>
      <c r="D47" s="22">
        <v>1</v>
      </c>
      <c r="E47" s="22">
        <v>83</v>
      </c>
      <c r="F47" s="22">
        <v>762600</v>
      </c>
      <c r="G47" s="22">
        <v>118000</v>
      </c>
      <c r="H47" s="22">
        <v>880600</v>
      </c>
      <c r="I47" s="22">
        <v>0</v>
      </c>
    </row>
    <row r="48" spans="1:9" ht="15.75" x14ac:dyDescent="0.25">
      <c r="A48" s="64"/>
      <c r="B48" s="65"/>
      <c r="C48" s="25" t="s">
        <v>28</v>
      </c>
      <c r="D48" s="23">
        <v>1</v>
      </c>
      <c r="E48" s="23">
        <v>83</v>
      </c>
      <c r="F48" s="27">
        <v>762600</v>
      </c>
      <c r="G48" s="27">
        <v>118000</v>
      </c>
      <c r="H48" s="27">
        <v>880600</v>
      </c>
      <c r="I48" s="23">
        <v>0</v>
      </c>
    </row>
    <row r="49" spans="1:9" ht="15.75" x14ac:dyDescent="0.25">
      <c r="A49" s="64">
        <v>2023</v>
      </c>
      <c r="B49" s="65" t="s">
        <v>71</v>
      </c>
      <c r="C49" s="24" t="s">
        <v>14</v>
      </c>
      <c r="D49" s="22">
        <v>5</v>
      </c>
      <c r="E49" s="22">
        <v>311</v>
      </c>
      <c r="F49" s="22">
        <v>2406480</v>
      </c>
      <c r="G49" s="22">
        <v>223527</v>
      </c>
      <c r="H49" s="22">
        <v>2630007</v>
      </c>
      <c r="I49" s="22">
        <v>5</v>
      </c>
    </row>
    <row r="50" spans="1:9" ht="15.75" x14ac:dyDescent="0.25">
      <c r="A50" s="64"/>
      <c r="B50" s="65"/>
      <c r="C50" s="25" t="s">
        <v>28</v>
      </c>
      <c r="D50" s="23">
        <v>5</v>
      </c>
      <c r="E50" s="23">
        <v>311</v>
      </c>
      <c r="F50" s="27">
        <v>2406480</v>
      </c>
      <c r="G50" s="27">
        <v>223527</v>
      </c>
      <c r="H50" s="27">
        <v>2630007</v>
      </c>
      <c r="I50" s="23">
        <v>5</v>
      </c>
    </row>
    <row r="51" spans="1:9" ht="15.75" x14ac:dyDescent="0.25">
      <c r="A51" s="64">
        <v>2100</v>
      </c>
      <c r="B51" s="65" t="s">
        <v>72</v>
      </c>
      <c r="C51" s="24" t="s">
        <v>14</v>
      </c>
      <c r="D51" s="22">
        <v>2</v>
      </c>
      <c r="E51" s="22">
        <v>592</v>
      </c>
      <c r="F51" s="22">
        <v>4644658</v>
      </c>
      <c r="G51" s="22">
        <v>679079</v>
      </c>
      <c r="H51" s="22">
        <v>5323737</v>
      </c>
      <c r="I51" s="22">
        <v>0</v>
      </c>
    </row>
    <row r="52" spans="1:9" ht="15.75" x14ac:dyDescent="0.25">
      <c r="A52" s="64"/>
      <c r="B52" s="65"/>
      <c r="C52" s="25" t="s">
        <v>28</v>
      </c>
      <c r="D52" s="23">
        <v>2</v>
      </c>
      <c r="E52" s="23">
        <v>592</v>
      </c>
      <c r="F52" s="27">
        <v>4644658</v>
      </c>
      <c r="G52" s="27">
        <v>679079</v>
      </c>
      <c r="H52" s="27">
        <v>5323737</v>
      </c>
      <c r="I52" s="23">
        <v>0</v>
      </c>
    </row>
    <row r="53" spans="1:9" ht="15.75" x14ac:dyDescent="0.25">
      <c r="A53" s="64">
        <v>2219</v>
      </c>
      <c r="B53" s="65" t="s">
        <v>73</v>
      </c>
      <c r="C53" s="24" t="s">
        <v>14</v>
      </c>
      <c r="D53" s="22">
        <v>5</v>
      </c>
      <c r="E53" s="22">
        <v>497</v>
      </c>
      <c r="F53" s="22">
        <v>3859330</v>
      </c>
      <c r="G53" s="22">
        <v>411448</v>
      </c>
      <c r="H53" s="22">
        <v>4270778</v>
      </c>
      <c r="I53" s="22">
        <v>1</v>
      </c>
    </row>
    <row r="54" spans="1:9" ht="15.75" x14ac:dyDescent="0.25">
      <c r="A54" s="64"/>
      <c r="B54" s="65"/>
      <c r="C54" s="25" t="s">
        <v>28</v>
      </c>
      <c r="D54" s="23">
        <v>5</v>
      </c>
      <c r="E54" s="23">
        <v>497</v>
      </c>
      <c r="F54" s="27">
        <v>3859330</v>
      </c>
      <c r="G54" s="27">
        <v>411448</v>
      </c>
      <c r="H54" s="27">
        <v>4270778</v>
      </c>
      <c r="I54" s="23">
        <v>1</v>
      </c>
    </row>
    <row r="55" spans="1:9" ht="15.75" x14ac:dyDescent="0.25">
      <c r="A55" s="64">
        <v>2220</v>
      </c>
      <c r="B55" s="65" t="s">
        <v>74</v>
      </c>
      <c r="C55" s="24" t="s">
        <v>14</v>
      </c>
      <c r="D55" s="22">
        <v>1</v>
      </c>
      <c r="E55" s="22">
        <v>28</v>
      </c>
      <c r="F55" s="22">
        <v>197000</v>
      </c>
      <c r="G55" s="22">
        <v>41540</v>
      </c>
      <c r="H55" s="22">
        <v>238540</v>
      </c>
      <c r="I55" s="22">
        <v>2</v>
      </c>
    </row>
    <row r="56" spans="1:9" ht="15.75" x14ac:dyDescent="0.25">
      <c r="A56" s="64"/>
      <c r="B56" s="65"/>
      <c r="C56" s="25" t="s">
        <v>28</v>
      </c>
      <c r="D56" s="23">
        <v>1</v>
      </c>
      <c r="E56" s="23">
        <v>28</v>
      </c>
      <c r="F56" s="27">
        <v>197000</v>
      </c>
      <c r="G56" s="27">
        <v>41540</v>
      </c>
      <c r="H56" s="27">
        <v>238540</v>
      </c>
      <c r="I56" s="23">
        <v>2</v>
      </c>
    </row>
    <row r="57" spans="1:9" ht="15.75" x14ac:dyDescent="0.25">
      <c r="A57" s="64">
        <v>2310</v>
      </c>
      <c r="B57" s="65" t="s">
        <v>75</v>
      </c>
      <c r="C57" s="24" t="s">
        <v>14</v>
      </c>
      <c r="D57" s="22">
        <v>4</v>
      </c>
      <c r="E57" s="22">
        <v>153</v>
      </c>
      <c r="F57" s="22">
        <v>1386070</v>
      </c>
      <c r="G57" s="22">
        <v>163714</v>
      </c>
      <c r="H57" s="22">
        <v>1549784</v>
      </c>
      <c r="I57" s="22">
        <v>1</v>
      </c>
    </row>
    <row r="58" spans="1:9" ht="15.75" x14ac:dyDescent="0.25">
      <c r="A58" s="64"/>
      <c r="B58" s="65"/>
      <c r="C58" s="25" t="s">
        <v>28</v>
      </c>
      <c r="D58" s="23">
        <v>4</v>
      </c>
      <c r="E58" s="23">
        <v>153</v>
      </c>
      <c r="F58" s="27">
        <v>1386070</v>
      </c>
      <c r="G58" s="27">
        <v>163714</v>
      </c>
      <c r="H58" s="27">
        <v>1549784</v>
      </c>
      <c r="I58" s="23">
        <v>1</v>
      </c>
    </row>
    <row r="59" spans="1:9" ht="15.75" x14ac:dyDescent="0.25">
      <c r="A59" s="64">
        <v>2391</v>
      </c>
      <c r="B59" s="65" t="s">
        <v>76</v>
      </c>
      <c r="C59" s="24" t="s">
        <v>14</v>
      </c>
      <c r="D59" s="22">
        <v>1</v>
      </c>
      <c r="E59" s="22">
        <v>31</v>
      </c>
      <c r="F59" s="22">
        <v>319500</v>
      </c>
      <c r="G59" s="22">
        <v>41360</v>
      </c>
      <c r="H59" s="22">
        <v>360860</v>
      </c>
      <c r="I59" s="22">
        <v>2</v>
      </c>
    </row>
    <row r="60" spans="1:9" ht="15.75" x14ac:dyDescent="0.25">
      <c r="A60" s="64"/>
      <c r="B60" s="65"/>
      <c r="C60" s="25" t="s">
        <v>28</v>
      </c>
      <c r="D60" s="23">
        <v>1</v>
      </c>
      <c r="E60" s="23">
        <v>31</v>
      </c>
      <c r="F60" s="27">
        <v>319500</v>
      </c>
      <c r="G60" s="27">
        <v>41360</v>
      </c>
      <c r="H60" s="27">
        <v>360860</v>
      </c>
      <c r="I60" s="23">
        <v>2</v>
      </c>
    </row>
    <row r="61" spans="1:9" ht="15.75" x14ac:dyDescent="0.25">
      <c r="A61" s="64">
        <v>2392</v>
      </c>
      <c r="B61" s="65" t="s">
        <v>77</v>
      </c>
      <c r="C61" s="24" t="s">
        <v>14</v>
      </c>
      <c r="D61" s="22">
        <v>2</v>
      </c>
      <c r="E61" s="22">
        <v>326</v>
      </c>
      <c r="F61" s="22">
        <v>4088296</v>
      </c>
      <c r="G61" s="22">
        <v>453330</v>
      </c>
      <c r="H61" s="22">
        <v>4541626</v>
      </c>
      <c r="I61" s="22">
        <v>0</v>
      </c>
    </row>
    <row r="62" spans="1:9" ht="15.75" x14ac:dyDescent="0.25">
      <c r="A62" s="64"/>
      <c r="B62" s="65"/>
      <c r="C62" s="25" t="s">
        <v>28</v>
      </c>
      <c r="D62" s="23">
        <v>2</v>
      </c>
      <c r="E62" s="23">
        <v>326</v>
      </c>
      <c r="F62" s="27">
        <v>4088296</v>
      </c>
      <c r="G62" s="27">
        <v>453330</v>
      </c>
      <c r="H62" s="27">
        <v>4541626</v>
      </c>
      <c r="I62" s="23">
        <v>0</v>
      </c>
    </row>
    <row r="63" spans="1:9" ht="15.75" x14ac:dyDescent="0.25">
      <c r="A63" s="64">
        <v>2394</v>
      </c>
      <c r="B63" s="65" t="s">
        <v>78</v>
      </c>
      <c r="C63" s="24" t="s">
        <v>14</v>
      </c>
      <c r="D63" s="22">
        <v>5</v>
      </c>
      <c r="E63" s="22">
        <v>1676</v>
      </c>
      <c r="F63" s="22">
        <v>39157403</v>
      </c>
      <c r="G63" s="22">
        <v>5544270</v>
      </c>
      <c r="H63" s="22">
        <v>44701673</v>
      </c>
      <c r="I63" s="22">
        <v>0</v>
      </c>
    </row>
    <row r="64" spans="1:9" ht="15.75" x14ac:dyDescent="0.25">
      <c r="A64" s="64"/>
      <c r="B64" s="65"/>
      <c r="C64" s="25" t="s">
        <v>28</v>
      </c>
      <c r="D64" s="23">
        <v>5</v>
      </c>
      <c r="E64" s="23">
        <v>1676</v>
      </c>
      <c r="F64" s="27">
        <v>39157403</v>
      </c>
      <c r="G64" s="27">
        <v>5544270</v>
      </c>
      <c r="H64" s="27">
        <v>44701673</v>
      </c>
      <c r="I64" s="23">
        <v>0</v>
      </c>
    </row>
    <row r="65" spans="1:9" ht="15.75" x14ac:dyDescent="0.25">
      <c r="A65" s="64">
        <v>2395</v>
      </c>
      <c r="B65" s="65" t="s">
        <v>79</v>
      </c>
      <c r="C65" s="24" t="s">
        <v>14</v>
      </c>
      <c r="D65" s="22">
        <v>9</v>
      </c>
      <c r="E65" s="22">
        <v>455</v>
      </c>
      <c r="F65" s="22">
        <v>3310024</v>
      </c>
      <c r="G65" s="22">
        <v>485188</v>
      </c>
      <c r="H65" s="22">
        <v>3795212</v>
      </c>
      <c r="I65" s="22">
        <v>4</v>
      </c>
    </row>
    <row r="66" spans="1:9" ht="15.75" x14ac:dyDescent="0.25">
      <c r="A66" s="64"/>
      <c r="B66" s="65"/>
      <c r="C66" s="25" t="s">
        <v>28</v>
      </c>
      <c r="D66" s="23">
        <v>9</v>
      </c>
      <c r="E66" s="23">
        <v>455</v>
      </c>
      <c r="F66" s="27">
        <v>3310024</v>
      </c>
      <c r="G66" s="27">
        <v>485188</v>
      </c>
      <c r="H66" s="27">
        <v>3795212</v>
      </c>
      <c r="I66" s="23">
        <v>4</v>
      </c>
    </row>
    <row r="67" spans="1:9" ht="15.75" x14ac:dyDescent="0.25">
      <c r="A67" s="64">
        <v>2410</v>
      </c>
      <c r="B67" s="65" t="s">
        <v>80</v>
      </c>
      <c r="C67" s="24" t="s">
        <v>14</v>
      </c>
      <c r="D67" s="22">
        <v>11</v>
      </c>
      <c r="E67" s="22">
        <v>2489</v>
      </c>
      <c r="F67" s="22">
        <v>28269041</v>
      </c>
      <c r="G67" s="22">
        <v>7033926</v>
      </c>
      <c r="H67" s="22">
        <v>35302967</v>
      </c>
      <c r="I67" s="22">
        <v>3</v>
      </c>
    </row>
    <row r="68" spans="1:9" ht="15.75" x14ac:dyDescent="0.25">
      <c r="A68" s="64"/>
      <c r="B68" s="65"/>
      <c r="C68" s="25" t="s">
        <v>28</v>
      </c>
      <c r="D68" s="23">
        <v>11</v>
      </c>
      <c r="E68" s="23">
        <v>2489</v>
      </c>
      <c r="F68" s="27">
        <v>28269041</v>
      </c>
      <c r="G68" s="27">
        <v>7033926</v>
      </c>
      <c r="H68" s="27">
        <v>35302967</v>
      </c>
      <c r="I68" s="23">
        <v>3</v>
      </c>
    </row>
    <row r="69" spans="1:9" ht="15.75" x14ac:dyDescent="0.25">
      <c r="A69" s="64">
        <v>2420</v>
      </c>
      <c r="B69" s="65" t="s">
        <v>81</v>
      </c>
      <c r="C69" s="24" t="s">
        <v>14</v>
      </c>
      <c r="D69" s="22">
        <v>2</v>
      </c>
      <c r="E69" s="22">
        <v>236</v>
      </c>
      <c r="F69" s="22">
        <v>1642880</v>
      </c>
      <c r="G69" s="22">
        <v>175560</v>
      </c>
      <c r="H69" s="22">
        <v>1818440</v>
      </c>
      <c r="I69" s="22">
        <v>2</v>
      </c>
    </row>
    <row r="70" spans="1:9" ht="15.75" x14ac:dyDescent="0.25">
      <c r="A70" s="64"/>
      <c r="B70" s="65"/>
      <c r="C70" s="25" t="s">
        <v>28</v>
      </c>
      <c r="D70" s="23">
        <v>2</v>
      </c>
      <c r="E70" s="23">
        <v>236</v>
      </c>
      <c r="F70" s="27">
        <v>1642880</v>
      </c>
      <c r="G70" s="27">
        <v>175560</v>
      </c>
      <c r="H70" s="27">
        <v>1818440</v>
      </c>
      <c r="I70" s="23">
        <v>2</v>
      </c>
    </row>
    <row r="71" spans="1:9" ht="15.75" x14ac:dyDescent="0.25">
      <c r="A71" s="64">
        <v>2432</v>
      </c>
      <c r="B71" s="65" t="s">
        <v>82</v>
      </c>
      <c r="C71" s="24" t="s">
        <v>14</v>
      </c>
      <c r="D71" s="22">
        <v>1</v>
      </c>
      <c r="E71" s="22">
        <v>287</v>
      </c>
      <c r="F71" s="22">
        <v>5194690</v>
      </c>
      <c r="G71" s="22">
        <v>5489850</v>
      </c>
      <c r="H71" s="22">
        <v>10684540</v>
      </c>
      <c r="I71" s="22">
        <v>0</v>
      </c>
    </row>
    <row r="72" spans="1:9" ht="15.75" x14ac:dyDescent="0.25">
      <c r="A72" s="64"/>
      <c r="B72" s="65"/>
      <c r="C72" s="25" t="s">
        <v>28</v>
      </c>
      <c r="D72" s="23">
        <v>1</v>
      </c>
      <c r="E72" s="23">
        <v>287</v>
      </c>
      <c r="F72" s="27">
        <v>5194690</v>
      </c>
      <c r="G72" s="27">
        <v>5489850</v>
      </c>
      <c r="H72" s="27">
        <v>10684540</v>
      </c>
      <c r="I72" s="23">
        <v>0</v>
      </c>
    </row>
    <row r="73" spans="1:9" ht="15.75" x14ac:dyDescent="0.25">
      <c r="A73" s="64">
        <v>2511</v>
      </c>
      <c r="B73" s="65" t="s">
        <v>83</v>
      </c>
      <c r="C73" s="24" t="s">
        <v>14</v>
      </c>
      <c r="D73" s="22">
        <v>2</v>
      </c>
      <c r="E73" s="22">
        <v>190</v>
      </c>
      <c r="F73" s="22">
        <v>1518924</v>
      </c>
      <c r="G73" s="22">
        <v>164138</v>
      </c>
      <c r="H73" s="22">
        <v>1683062</v>
      </c>
      <c r="I73" s="22">
        <v>0</v>
      </c>
    </row>
    <row r="74" spans="1:9" ht="15.75" x14ac:dyDescent="0.25">
      <c r="A74" s="64"/>
      <c r="B74" s="65"/>
      <c r="C74" s="25" t="s">
        <v>28</v>
      </c>
      <c r="D74" s="23">
        <v>2</v>
      </c>
      <c r="E74" s="23">
        <v>190</v>
      </c>
      <c r="F74" s="27">
        <v>1518924</v>
      </c>
      <c r="G74" s="27">
        <v>164138</v>
      </c>
      <c r="H74" s="27">
        <v>1683062</v>
      </c>
      <c r="I74" s="23">
        <v>0</v>
      </c>
    </row>
    <row r="75" spans="1:9" ht="15.75" x14ac:dyDescent="0.25">
      <c r="A75" s="64">
        <v>2512</v>
      </c>
      <c r="B75" s="65" t="s">
        <v>84</v>
      </c>
      <c r="C75" s="24" t="s">
        <v>13</v>
      </c>
      <c r="D75" s="22">
        <v>1</v>
      </c>
      <c r="E75" s="22">
        <v>17</v>
      </c>
      <c r="F75" s="22">
        <v>78500</v>
      </c>
      <c r="G75" s="22">
        <v>7200</v>
      </c>
      <c r="H75" s="22">
        <v>85700</v>
      </c>
      <c r="I75" s="22">
        <v>0</v>
      </c>
    </row>
    <row r="76" spans="1:9" ht="15.75" x14ac:dyDescent="0.25">
      <c r="A76" s="64"/>
      <c r="B76" s="65"/>
      <c r="C76" s="25" t="s">
        <v>28</v>
      </c>
      <c r="D76" s="23">
        <v>1</v>
      </c>
      <c r="E76" s="23">
        <v>17</v>
      </c>
      <c r="F76" s="27">
        <v>78500</v>
      </c>
      <c r="G76" s="27">
        <v>7200</v>
      </c>
      <c r="H76" s="27">
        <v>85700</v>
      </c>
      <c r="I76" s="23">
        <v>0</v>
      </c>
    </row>
    <row r="77" spans="1:9" ht="15.75" x14ac:dyDescent="0.25">
      <c r="A77" s="64">
        <v>2599</v>
      </c>
      <c r="B77" s="65" t="s">
        <v>85</v>
      </c>
      <c r="C77" s="24" t="s">
        <v>14</v>
      </c>
      <c r="D77" s="22">
        <v>1</v>
      </c>
      <c r="E77" s="22">
        <v>48</v>
      </c>
      <c r="F77" s="22">
        <v>459622</v>
      </c>
      <c r="G77" s="22">
        <v>77618</v>
      </c>
      <c r="H77" s="22">
        <v>537240</v>
      </c>
      <c r="I77" s="22">
        <v>0</v>
      </c>
    </row>
    <row r="78" spans="1:9" ht="15.75" x14ac:dyDescent="0.25">
      <c r="A78" s="64"/>
      <c r="B78" s="65"/>
      <c r="C78" s="25" t="s">
        <v>28</v>
      </c>
      <c r="D78" s="23">
        <v>1</v>
      </c>
      <c r="E78" s="23">
        <v>48</v>
      </c>
      <c r="F78" s="27">
        <v>459622</v>
      </c>
      <c r="G78" s="27">
        <v>77618</v>
      </c>
      <c r="H78" s="27">
        <v>537240</v>
      </c>
      <c r="I78" s="23">
        <v>0</v>
      </c>
    </row>
    <row r="79" spans="1:9" ht="15.75" x14ac:dyDescent="0.25">
      <c r="A79" s="64">
        <v>3100</v>
      </c>
      <c r="B79" s="65" t="s">
        <v>86</v>
      </c>
      <c r="C79" s="24" t="s">
        <v>14</v>
      </c>
      <c r="D79" s="22">
        <v>5</v>
      </c>
      <c r="E79" s="22">
        <v>324</v>
      </c>
      <c r="F79" s="22">
        <v>2188060</v>
      </c>
      <c r="G79" s="22">
        <v>306204</v>
      </c>
      <c r="H79" s="22">
        <v>2494264</v>
      </c>
      <c r="I79" s="22">
        <v>3</v>
      </c>
    </row>
    <row r="80" spans="1:9" ht="15.75" x14ac:dyDescent="0.25">
      <c r="A80" s="64"/>
      <c r="B80" s="65"/>
      <c r="C80" s="25" t="s">
        <v>28</v>
      </c>
      <c r="D80" s="23">
        <v>5</v>
      </c>
      <c r="E80" s="23">
        <v>324</v>
      </c>
      <c r="F80" s="27">
        <v>2188060</v>
      </c>
      <c r="G80" s="27">
        <v>306204</v>
      </c>
      <c r="H80" s="27">
        <v>2494264</v>
      </c>
      <c r="I80" s="23">
        <v>3</v>
      </c>
    </row>
    <row r="81" spans="1:9" ht="15.75" x14ac:dyDescent="0.25">
      <c r="A81" s="75" t="s">
        <v>16</v>
      </c>
      <c r="B81" s="75"/>
      <c r="C81" s="75"/>
      <c r="D81" s="28">
        <f t="shared" ref="D81:I81" si="2">D5+D8+D10+D12+D14+D16+D18++D20+D22+D27+D29+D31+D33+D35+D37+D39+D41+D43+D46+D48+D50+D52+D54+D56+D58+D60+D62+D64+D66+D68+D70+D72+D74+D76+D78+D80</f>
        <v>128</v>
      </c>
      <c r="E81" s="28">
        <f t="shared" si="2"/>
        <v>12713</v>
      </c>
      <c r="F81" s="28">
        <f t="shared" si="2"/>
        <v>141965034</v>
      </c>
      <c r="G81" s="28">
        <f t="shared" si="2"/>
        <v>28264623</v>
      </c>
      <c r="H81" s="28">
        <f t="shared" si="2"/>
        <v>170229657</v>
      </c>
      <c r="I81" s="28">
        <f t="shared" si="2"/>
        <v>50</v>
      </c>
    </row>
  </sheetData>
  <mergeCells count="77">
    <mergeCell ref="A1:I1"/>
    <mergeCell ref="A2:I2"/>
    <mergeCell ref="A4:A5"/>
    <mergeCell ref="B4:B5"/>
    <mergeCell ref="A6:A8"/>
    <mergeCell ref="B6:B8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  <mergeCell ref="A23:I23"/>
    <mergeCell ref="A24:I24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6"/>
    <mergeCell ref="B44:B46"/>
    <mergeCell ref="A47:A48"/>
    <mergeCell ref="B47:B48"/>
    <mergeCell ref="A49:A50"/>
    <mergeCell ref="B49:B50"/>
    <mergeCell ref="A51:A52"/>
    <mergeCell ref="B51:B52"/>
    <mergeCell ref="A53:A54"/>
    <mergeCell ref="B53:B54"/>
    <mergeCell ref="A55:A56"/>
    <mergeCell ref="B55:B56"/>
    <mergeCell ref="A57:A58"/>
    <mergeCell ref="B57:B58"/>
    <mergeCell ref="A59:A60"/>
    <mergeCell ref="B59:B60"/>
    <mergeCell ref="A61:A62"/>
    <mergeCell ref="B61:B62"/>
    <mergeCell ref="A63:A64"/>
    <mergeCell ref="B63:B64"/>
    <mergeCell ref="A65:A66"/>
    <mergeCell ref="B65:B66"/>
    <mergeCell ref="A67:A68"/>
    <mergeCell ref="B67:B68"/>
    <mergeCell ref="A69:A70"/>
    <mergeCell ref="B69:B70"/>
    <mergeCell ref="A71:A72"/>
    <mergeCell ref="B71:B72"/>
    <mergeCell ref="A73:A74"/>
    <mergeCell ref="B73:B74"/>
    <mergeCell ref="A75:A76"/>
    <mergeCell ref="B75:B76"/>
    <mergeCell ref="A77:A78"/>
    <mergeCell ref="B77:B78"/>
    <mergeCell ref="A79:A80"/>
    <mergeCell ref="B79:B80"/>
    <mergeCell ref="A81:C8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5973F-A705-49B4-B60D-DB83A4D67666}">
  <dimension ref="A1:I59"/>
  <sheetViews>
    <sheetView rightToLeft="1" workbookViewId="0">
      <selection activeCell="K8" sqref="K8"/>
    </sheetView>
  </sheetViews>
  <sheetFormatPr defaultRowHeight="14.25" x14ac:dyDescent="0.2"/>
  <cols>
    <col min="1" max="1" width="9.140625" style="10"/>
    <col min="2" max="2" width="28.42578125" style="114" customWidth="1"/>
    <col min="3" max="3" width="13.42578125" style="10" customWidth="1"/>
    <col min="4" max="9" width="15.7109375" style="10" customWidth="1"/>
    <col min="10" max="16384" width="9.140625" style="10"/>
  </cols>
  <sheetData>
    <row r="1" spans="1:9" ht="24.95" customHeight="1" x14ac:dyDescent="0.2">
      <c r="A1" s="58" t="s">
        <v>202</v>
      </c>
      <c r="B1" s="58"/>
      <c r="C1" s="58"/>
      <c r="D1" s="58"/>
      <c r="E1" s="58"/>
      <c r="F1" s="58"/>
      <c r="G1" s="58"/>
      <c r="H1" s="58"/>
      <c r="I1" s="58"/>
    </row>
    <row r="2" spans="1:9" ht="24.95" customHeight="1" x14ac:dyDescent="0.2">
      <c r="A2" s="59" t="s">
        <v>203</v>
      </c>
      <c r="B2" s="59"/>
      <c r="C2" s="59"/>
      <c r="D2" s="59"/>
      <c r="E2" s="59"/>
      <c r="F2" s="59"/>
      <c r="G2" s="59"/>
      <c r="H2" s="59"/>
      <c r="I2" s="59"/>
    </row>
    <row r="3" spans="1:9" customFormat="1" ht="55.5" customHeight="1" x14ac:dyDescent="0.25">
      <c r="A3" s="51" t="s">
        <v>44</v>
      </c>
      <c r="B3" s="51" t="s">
        <v>3</v>
      </c>
      <c r="C3" s="51" t="s">
        <v>4</v>
      </c>
      <c r="D3" s="32" t="s">
        <v>5</v>
      </c>
      <c r="E3" s="32" t="s">
        <v>6</v>
      </c>
      <c r="F3" s="32" t="s">
        <v>7</v>
      </c>
      <c r="G3" s="32" t="s">
        <v>8</v>
      </c>
      <c r="H3" s="32" t="s">
        <v>9</v>
      </c>
      <c r="I3" s="32" t="s">
        <v>45</v>
      </c>
    </row>
    <row r="4" spans="1:9" ht="24.95" customHeight="1" x14ac:dyDescent="0.2">
      <c r="A4" s="64">
        <v>1010</v>
      </c>
      <c r="B4" s="66" t="s">
        <v>46</v>
      </c>
      <c r="C4" s="13" t="s">
        <v>14</v>
      </c>
      <c r="D4" s="14">
        <v>1</v>
      </c>
      <c r="E4" s="14">
        <v>43</v>
      </c>
      <c r="F4" s="14">
        <v>152400</v>
      </c>
      <c r="G4" s="14">
        <v>0</v>
      </c>
      <c r="H4" s="14">
        <v>152400</v>
      </c>
      <c r="I4" s="14">
        <v>0</v>
      </c>
    </row>
    <row r="5" spans="1:9" ht="24.95" customHeight="1" x14ac:dyDescent="0.2">
      <c r="A5" s="64"/>
      <c r="B5" s="66"/>
      <c r="C5" s="15" t="s">
        <v>24</v>
      </c>
      <c r="D5" s="133">
        <v>1</v>
      </c>
      <c r="E5" s="133">
        <v>43</v>
      </c>
      <c r="F5" s="133">
        <v>152400</v>
      </c>
      <c r="G5" s="133">
        <v>0</v>
      </c>
      <c r="H5" s="133">
        <v>152400</v>
      </c>
      <c r="I5" s="133">
        <v>0</v>
      </c>
    </row>
    <row r="6" spans="1:9" ht="24.95" customHeight="1" x14ac:dyDescent="0.2">
      <c r="A6" s="64">
        <v>1030</v>
      </c>
      <c r="B6" s="66" t="s">
        <v>47</v>
      </c>
      <c r="C6" s="13" t="s">
        <v>14</v>
      </c>
      <c r="D6" s="14">
        <v>3</v>
      </c>
      <c r="E6" s="14">
        <v>202</v>
      </c>
      <c r="F6" s="14">
        <v>1805618</v>
      </c>
      <c r="G6" s="14">
        <v>186561</v>
      </c>
      <c r="H6" s="14">
        <v>1992179</v>
      </c>
      <c r="I6" s="14">
        <v>0</v>
      </c>
    </row>
    <row r="7" spans="1:9" ht="24.95" customHeight="1" x14ac:dyDescent="0.2">
      <c r="A7" s="64"/>
      <c r="B7" s="66"/>
      <c r="C7" s="15" t="s">
        <v>24</v>
      </c>
      <c r="D7" s="133">
        <v>3</v>
      </c>
      <c r="E7" s="133">
        <v>202</v>
      </c>
      <c r="F7" s="133">
        <v>1805618</v>
      </c>
      <c r="G7" s="133">
        <v>186561</v>
      </c>
      <c r="H7" s="133">
        <v>1992179</v>
      </c>
      <c r="I7" s="133">
        <v>0</v>
      </c>
    </row>
    <row r="8" spans="1:9" ht="24.95" customHeight="1" x14ac:dyDescent="0.2">
      <c r="A8" s="64">
        <v>1040</v>
      </c>
      <c r="B8" s="77" t="s">
        <v>48</v>
      </c>
      <c r="C8" s="13" t="s">
        <v>14</v>
      </c>
      <c r="D8" s="22">
        <v>1</v>
      </c>
      <c r="E8" s="22">
        <v>51</v>
      </c>
      <c r="F8" s="22">
        <v>339264</v>
      </c>
      <c r="G8" s="22">
        <v>130000</v>
      </c>
      <c r="H8" s="22">
        <v>469264</v>
      </c>
      <c r="I8" s="22">
        <v>0</v>
      </c>
    </row>
    <row r="9" spans="1:9" ht="24.95" customHeight="1" x14ac:dyDescent="0.2">
      <c r="A9" s="64"/>
      <c r="B9" s="77"/>
      <c r="C9" s="15" t="s">
        <v>28</v>
      </c>
      <c r="D9" s="39">
        <v>1</v>
      </c>
      <c r="E9" s="39">
        <v>51</v>
      </c>
      <c r="F9" s="39">
        <v>339264</v>
      </c>
      <c r="G9" s="39">
        <v>130000</v>
      </c>
      <c r="H9" s="39">
        <v>469264</v>
      </c>
      <c r="I9" s="39">
        <v>0</v>
      </c>
    </row>
    <row r="10" spans="1:9" ht="24.95" customHeight="1" x14ac:dyDescent="0.2">
      <c r="A10" s="64">
        <v>1050</v>
      </c>
      <c r="B10" s="65" t="s">
        <v>49</v>
      </c>
      <c r="C10" s="13" t="s">
        <v>14</v>
      </c>
      <c r="D10" s="22">
        <v>3</v>
      </c>
      <c r="E10" s="22">
        <v>335</v>
      </c>
      <c r="F10" s="22">
        <v>2906860</v>
      </c>
      <c r="G10" s="22">
        <v>1266230</v>
      </c>
      <c r="H10" s="22">
        <v>4173090</v>
      </c>
      <c r="I10" s="22">
        <v>0</v>
      </c>
    </row>
    <row r="11" spans="1:9" ht="24.95" customHeight="1" x14ac:dyDescent="0.2">
      <c r="A11" s="64"/>
      <c r="B11" s="65"/>
      <c r="C11" s="15" t="s">
        <v>28</v>
      </c>
      <c r="D11" s="39">
        <v>3</v>
      </c>
      <c r="E11" s="39">
        <v>335</v>
      </c>
      <c r="F11" s="39">
        <v>2906860</v>
      </c>
      <c r="G11" s="39">
        <v>1266230</v>
      </c>
      <c r="H11" s="39">
        <v>4173090</v>
      </c>
      <c r="I11" s="39">
        <v>0</v>
      </c>
    </row>
    <row r="12" spans="1:9" ht="24.95" customHeight="1" x14ac:dyDescent="0.2">
      <c r="A12" s="64">
        <v>1061</v>
      </c>
      <c r="B12" s="65" t="s">
        <v>50</v>
      </c>
      <c r="C12" s="13" t="s">
        <v>14</v>
      </c>
      <c r="D12" s="22">
        <v>1</v>
      </c>
      <c r="E12" s="22">
        <v>40</v>
      </c>
      <c r="F12" s="22">
        <v>330000</v>
      </c>
      <c r="G12" s="22">
        <v>51248</v>
      </c>
      <c r="H12" s="22">
        <v>381248</v>
      </c>
      <c r="I12" s="22">
        <v>0</v>
      </c>
    </row>
    <row r="13" spans="1:9" ht="24.95" customHeight="1" x14ac:dyDescent="0.2">
      <c r="A13" s="64"/>
      <c r="B13" s="65"/>
      <c r="C13" s="15" t="s">
        <v>28</v>
      </c>
      <c r="D13" s="39">
        <v>1</v>
      </c>
      <c r="E13" s="39">
        <v>40</v>
      </c>
      <c r="F13" s="39">
        <v>330000</v>
      </c>
      <c r="G13" s="39">
        <v>51248</v>
      </c>
      <c r="H13" s="39">
        <v>381248</v>
      </c>
      <c r="I13" s="39">
        <v>0</v>
      </c>
    </row>
    <row r="14" spans="1:9" ht="24.95" customHeight="1" x14ac:dyDescent="0.2">
      <c r="A14" s="64">
        <v>1071</v>
      </c>
      <c r="B14" s="65" t="s">
        <v>51</v>
      </c>
      <c r="C14" s="13" t="s">
        <v>14</v>
      </c>
      <c r="D14" s="22">
        <v>1</v>
      </c>
      <c r="E14" s="22">
        <v>31</v>
      </c>
      <c r="F14" s="22">
        <v>204075</v>
      </c>
      <c r="G14" s="22">
        <v>19660</v>
      </c>
      <c r="H14" s="22">
        <v>223735</v>
      </c>
      <c r="I14" s="22">
        <v>0</v>
      </c>
    </row>
    <row r="15" spans="1:9" ht="24.95" customHeight="1" x14ac:dyDescent="0.2">
      <c r="A15" s="64"/>
      <c r="B15" s="65"/>
      <c r="C15" s="15" t="s">
        <v>28</v>
      </c>
      <c r="D15" s="39">
        <v>1</v>
      </c>
      <c r="E15" s="39">
        <v>31</v>
      </c>
      <c r="F15" s="39">
        <v>204075</v>
      </c>
      <c r="G15" s="39">
        <v>19660</v>
      </c>
      <c r="H15" s="39">
        <v>223735</v>
      </c>
      <c r="I15" s="39">
        <v>0</v>
      </c>
    </row>
    <row r="16" spans="1:9" ht="24.95" customHeight="1" x14ac:dyDescent="0.2">
      <c r="A16" s="64">
        <v>1073</v>
      </c>
      <c r="B16" s="65" t="s">
        <v>52</v>
      </c>
      <c r="C16" s="13" t="s">
        <v>14</v>
      </c>
      <c r="D16" s="22">
        <v>3</v>
      </c>
      <c r="E16" s="22">
        <v>151</v>
      </c>
      <c r="F16" s="22">
        <v>1405160</v>
      </c>
      <c r="G16" s="22">
        <v>128034</v>
      </c>
      <c r="H16" s="22">
        <v>1533194</v>
      </c>
      <c r="I16" s="22">
        <v>1</v>
      </c>
    </row>
    <row r="17" spans="1:9" ht="24.95" customHeight="1" x14ac:dyDescent="0.2">
      <c r="A17" s="64"/>
      <c r="B17" s="65"/>
      <c r="C17" s="15" t="s">
        <v>28</v>
      </c>
      <c r="D17" s="39">
        <v>3</v>
      </c>
      <c r="E17" s="39">
        <v>151</v>
      </c>
      <c r="F17" s="39">
        <v>1405160</v>
      </c>
      <c r="G17" s="39">
        <v>128034</v>
      </c>
      <c r="H17" s="39">
        <v>1533194</v>
      </c>
      <c r="I17" s="39">
        <v>1</v>
      </c>
    </row>
    <row r="18" spans="1:9" ht="24.95" customHeight="1" x14ac:dyDescent="0.2">
      <c r="A18" s="64">
        <v>1079</v>
      </c>
      <c r="B18" s="65" t="s">
        <v>53</v>
      </c>
      <c r="C18" s="13" t="s">
        <v>14</v>
      </c>
      <c r="D18" s="22">
        <v>4</v>
      </c>
      <c r="E18" s="22">
        <v>173</v>
      </c>
      <c r="F18" s="22">
        <v>1075380</v>
      </c>
      <c r="G18" s="22">
        <v>148008</v>
      </c>
      <c r="H18" s="22">
        <v>1223388</v>
      </c>
      <c r="I18" s="22">
        <v>5</v>
      </c>
    </row>
    <row r="19" spans="1:9" ht="24.95" customHeight="1" x14ac:dyDescent="0.2">
      <c r="A19" s="64"/>
      <c r="B19" s="65"/>
      <c r="C19" s="15" t="s">
        <v>28</v>
      </c>
      <c r="D19" s="39">
        <v>4</v>
      </c>
      <c r="E19" s="39">
        <v>173</v>
      </c>
      <c r="F19" s="39">
        <v>1075380</v>
      </c>
      <c r="G19" s="39">
        <v>148008</v>
      </c>
      <c r="H19" s="39">
        <v>1223388</v>
      </c>
      <c r="I19" s="39">
        <v>5</v>
      </c>
    </row>
    <row r="20" spans="1:9" ht="24.95" customHeight="1" x14ac:dyDescent="0.2">
      <c r="A20" s="64">
        <v>1080</v>
      </c>
      <c r="B20" s="65" t="s">
        <v>54</v>
      </c>
      <c r="C20" s="13" t="s">
        <v>14</v>
      </c>
      <c r="D20" s="22">
        <v>3</v>
      </c>
      <c r="E20" s="22">
        <v>173</v>
      </c>
      <c r="F20" s="22">
        <v>2405811</v>
      </c>
      <c r="G20" s="22">
        <v>179241</v>
      </c>
      <c r="H20" s="22">
        <v>2585052</v>
      </c>
      <c r="I20" s="22">
        <v>4</v>
      </c>
    </row>
    <row r="21" spans="1:9" ht="24.95" customHeight="1" x14ac:dyDescent="0.2">
      <c r="A21" s="64"/>
      <c r="B21" s="65"/>
      <c r="C21" s="15" t="s">
        <v>28</v>
      </c>
      <c r="D21" s="39">
        <v>3</v>
      </c>
      <c r="E21" s="39">
        <v>173</v>
      </c>
      <c r="F21" s="39">
        <v>2405811</v>
      </c>
      <c r="G21" s="39">
        <v>179241</v>
      </c>
      <c r="H21" s="39">
        <v>2585052</v>
      </c>
      <c r="I21" s="39">
        <v>4</v>
      </c>
    </row>
    <row r="22" spans="1:9" ht="24.95" customHeight="1" x14ac:dyDescent="0.2">
      <c r="A22" s="70" t="s">
        <v>202</v>
      </c>
      <c r="B22" s="70"/>
      <c r="C22" s="70"/>
      <c r="D22" s="70"/>
      <c r="E22" s="70"/>
      <c r="F22" s="70"/>
      <c r="G22" s="70"/>
      <c r="H22" s="70"/>
      <c r="I22" s="70"/>
    </row>
    <row r="23" spans="1:9" ht="24.95" customHeight="1" x14ac:dyDescent="0.2">
      <c r="A23" s="78" t="s">
        <v>204</v>
      </c>
      <c r="B23" s="78"/>
      <c r="C23" s="78"/>
      <c r="D23" s="78"/>
      <c r="E23" s="78"/>
      <c r="F23" s="78"/>
      <c r="G23" s="78"/>
      <c r="H23" s="78"/>
      <c r="I23" s="78"/>
    </row>
    <row r="24" spans="1:9" customFormat="1" ht="55.5" customHeight="1" x14ac:dyDescent="0.25">
      <c r="A24" s="51" t="s">
        <v>44</v>
      </c>
      <c r="B24" s="51" t="s">
        <v>3</v>
      </c>
      <c r="C24" s="51" t="s">
        <v>4</v>
      </c>
      <c r="D24" s="32" t="s">
        <v>5</v>
      </c>
      <c r="E24" s="32" t="s">
        <v>57</v>
      </c>
      <c r="F24" s="32" t="s">
        <v>58</v>
      </c>
      <c r="G24" s="32" t="s">
        <v>59</v>
      </c>
      <c r="H24" s="32" t="s">
        <v>9</v>
      </c>
      <c r="I24" s="32" t="s">
        <v>45</v>
      </c>
    </row>
    <row r="25" spans="1:9" ht="24.95" customHeight="1" x14ac:dyDescent="0.2">
      <c r="A25" s="64">
        <v>1104</v>
      </c>
      <c r="B25" s="65" t="s">
        <v>60</v>
      </c>
      <c r="C25" s="13" t="s">
        <v>14</v>
      </c>
      <c r="D25" s="22">
        <v>1</v>
      </c>
      <c r="E25" s="22">
        <v>269</v>
      </c>
      <c r="F25" s="22">
        <v>5390622</v>
      </c>
      <c r="G25" s="22">
        <v>1192938</v>
      </c>
      <c r="H25" s="22">
        <v>6583560</v>
      </c>
      <c r="I25" s="22">
        <v>0</v>
      </c>
    </row>
    <row r="26" spans="1:9" ht="24.95" customHeight="1" x14ac:dyDescent="0.2">
      <c r="A26" s="64"/>
      <c r="B26" s="65"/>
      <c r="C26" s="15" t="s">
        <v>28</v>
      </c>
      <c r="D26" s="39">
        <v>1</v>
      </c>
      <c r="E26" s="39">
        <v>269</v>
      </c>
      <c r="F26" s="39">
        <v>5390622</v>
      </c>
      <c r="G26" s="39">
        <v>1192938</v>
      </c>
      <c r="H26" s="39">
        <v>6583560</v>
      </c>
      <c r="I26" s="39">
        <v>0</v>
      </c>
    </row>
    <row r="27" spans="1:9" ht="24.95" customHeight="1" x14ac:dyDescent="0.2">
      <c r="A27" s="64">
        <v>1622</v>
      </c>
      <c r="B27" s="65" t="s">
        <v>63</v>
      </c>
      <c r="C27" s="13" t="s">
        <v>14</v>
      </c>
      <c r="D27" s="22">
        <v>1</v>
      </c>
      <c r="E27" s="22">
        <v>60</v>
      </c>
      <c r="F27" s="22">
        <v>375000</v>
      </c>
      <c r="G27" s="22">
        <v>151640</v>
      </c>
      <c r="H27" s="22">
        <v>526640</v>
      </c>
      <c r="I27" s="22">
        <v>0</v>
      </c>
    </row>
    <row r="28" spans="1:9" ht="24.95" customHeight="1" x14ac:dyDescent="0.2">
      <c r="A28" s="64"/>
      <c r="B28" s="65"/>
      <c r="C28" s="15" t="s">
        <v>28</v>
      </c>
      <c r="D28" s="39">
        <v>1</v>
      </c>
      <c r="E28" s="39">
        <v>60</v>
      </c>
      <c r="F28" s="39">
        <v>375000</v>
      </c>
      <c r="G28" s="39">
        <v>151640</v>
      </c>
      <c r="H28" s="39">
        <v>526640</v>
      </c>
      <c r="I28" s="39">
        <v>0</v>
      </c>
    </row>
    <row r="29" spans="1:9" ht="24.95" customHeight="1" x14ac:dyDescent="0.2">
      <c r="A29" s="64">
        <v>1701</v>
      </c>
      <c r="B29" s="65" t="s">
        <v>65</v>
      </c>
      <c r="C29" s="13" t="s">
        <v>14</v>
      </c>
      <c r="D29" s="22">
        <v>5</v>
      </c>
      <c r="E29" s="22">
        <v>279</v>
      </c>
      <c r="F29" s="22">
        <v>1947750</v>
      </c>
      <c r="G29" s="22">
        <v>449940</v>
      </c>
      <c r="H29" s="22">
        <v>2397690</v>
      </c>
      <c r="I29" s="22">
        <v>1</v>
      </c>
    </row>
    <row r="30" spans="1:9" ht="24.95" customHeight="1" x14ac:dyDescent="0.2">
      <c r="A30" s="64"/>
      <c r="B30" s="65"/>
      <c r="C30" s="15" t="s">
        <v>28</v>
      </c>
      <c r="D30" s="39">
        <v>5</v>
      </c>
      <c r="E30" s="39">
        <v>279</v>
      </c>
      <c r="F30" s="39">
        <v>1947750</v>
      </c>
      <c r="G30" s="39">
        <v>449940</v>
      </c>
      <c r="H30" s="39">
        <v>2397690</v>
      </c>
      <c r="I30" s="39">
        <v>1</v>
      </c>
    </row>
    <row r="31" spans="1:9" ht="24.95" customHeight="1" x14ac:dyDescent="0.2">
      <c r="A31" s="64">
        <v>1702</v>
      </c>
      <c r="B31" s="65" t="s">
        <v>66</v>
      </c>
      <c r="C31" s="13" t="s">
        <v>14</v>
      </c>
      <c r="D31" s="22">
        <v>1</v>
      </c>
      <c r="E31" s="22">
        <v>61</v>
      </c>
      <c r="F31" s="22">
        <v>647240</v>
      </c>
      <c r="G31" s="22">
        <v>228238</v>
      </c>
      <c r="H31" s="22">
        <v>875478</v>
      </c>
      <c r="I31" s="22">
        <v>0</v>
      </c>
    </row>
    <row r="32" spans="1:9" ht="24.95" customHeight="1" x14ac:dyDescent="0.2">
      <c r="A32" s="64"/>
      <c r="B32" s="65"/>
      <c r="C32" s="15" t="s">
        <v>28</v>
      </c>
      <c r="D32" s="39">
        <v>1</v>
      </c>
      <c r="E32" s="39">
        <v>61</v>
      </c>
      <c r="F32" s="39">
        <v>647240</v>
      </c>
      <c r="G32" s="39">
        <v>228238</v>
      </c>
      <c r="H32" s="39">
        <v>875478</v>
      </c>
      <c r="I32" s="39">
        <v>0</v>
      </c>
    </row>
    <row r="33" spans="1:9" ht="24.95" customHeight="1" x14ac:dyDescent="0.2">
      <c r="A33" s="64">
        <v>1709</v>
      </c>
      <c r="B33" s="65" t="s">
        <v>67</v>
      </c>
      <c r="C33" s="13" t="s">
        <v>14</v>
      </c>
      <c r="D33" s="22">
        <v>1</v>
      </c>
      <c r="E33" s="22">
        <v>137</v>
      </c>
      <c r="F33" s="22">
        <v>2103000</v>
      </c>
      <c r="G33" s="22">
        <v>120400</v>
      </c>
      <c r="H33" s="22">
        <v>2223400</v>
      </c>
      <c r="I33" s="22">
        <v>0</v>
      </c>
    </row>
    <row r="34" spans="1:9" ht="24.95" customHeight="1" x14ac:dyDescent="0.2">
      <c r="A34" s="64"/>
      <c r="B34" s="65"/>
      <c r="C34" s="15" t="s">
        <v>28</v>
      </c>
      <c r="D34" s="39">
        <v>1</v>
      </c>
      <c r="E34" s="39">
        <v>137</v>
      </c>
      <c r="F34" s="39">
        <v>2103000</v>
      </c>
      <c r="G34" s="39">
        <v>120400</v>
      </c>
      <c r="H34" s="39">
        <v>2223400</v>
      </c>
      <c r="I34" s="39">
        <v>0</v>
      </c>
    </row>
    <row r="35" spans="1:9" ht="24.95" customHeight="1" x14ac:dyDescent="0.2">
      <c r="A35" s="64">
        <v>1811</v>
      </c>
      <c r="B35" s="65" t="s">
        <v>68</v>
      </c>
      <c r="C35" s="13" t="s">
        <v>13</v>
      </c>
      <c r="D35" s="22">
        <v>3</v>
      </c>
      <c r="E35" s="22">
        <v>338</v>
      </c>
      <c r="F35" s="22">
        <v>3171499</v>
      </c>
      <c r="G35" s="22">
        <v>100</v>
      </c>
      <c r="H35" s="22">
        <v>3171599</v>
      </c>
      <c r="I35" s="22">
        <v>0</v>
      </c>
    </row>
    <row r="36" spans="1:9" ht="24.95" customHeight="1" x14ac:dyDescent="0.2">
      <c r="A36" s="64"/>
      <c r="B36" s="65"/>
      <c r="C36" s="15" t="s">
        <v>28</v>
      </c>
      <c r="D36" s="39">
        <v>3</v>
      </c>
      <c r="E36" s="39">
        <v>338</v>
      </c>
      <c r="F36" s="39">
        <v>3171499</v>
      </c>
      <c r="G36" s="39">
        <v>100</v>
      </c>
      <c r="H36" s="39">
        <v>3171599</v>
      </c>
      <c r="I36" s="39">
        <v>0</v>
      </c>
    </row>
    <row r="37" spans="1:9" ht="24.95" customHeight="1" x14ac:dyDescent="0.2">
      <c r="A37" s="64">
        <v>1910</v>
      </c>
      <c r="B37" s="65" t="s">
        <v>69</v>
      </c>
      <c r="C37" s="13" t="s">
        <v>13</v>
      </c>
      <c r="D37" s="22">
        <v>2</v>
      </c>
      <c r="E37" s="22">
        <v>92</v>
      </c>
      <c r="F37" s="22">
        <v>898580</v>
      </c>
      <c r="G37" s="22">
        <v>28800</v>
      </c>
      <c r="H37" s="22">
        <v>927380</v>
      </c>
      <c r="I37" s="22">
        <v>0</v>
      </c>
    </row>
    <row r="38" spans="1:9" ht="24.95" customHeight="1" x14ac:dyDescent="0.2">
      <c r="A38" s="64"/>
      <c r="B38" s="65"/>
      <c r="C38" s="15" t="s">
        <v>28</v>
      </c>
      <c r="D38" s="39">
        <v>2</v>
      </c>
      <c r="E38" s="39">
        <v>92</v>
      </c>
      <c r="F38" s="39">
        <v>898580</v>
      </c>
      <c r="G38" s="39">
        <v>28800</v>
      </c>
      <c r="H38" s="39">
        <v>927380</v>
      </c>
      <c r="I38" s="39">
        <v>0</v>
      </c>
    </row>
    <row r="39" spans="1:9" ht="24.95" customHeight="1" x14ac:dyDescent="0.2">
      <c r="A39" s="64">
        <v>2023</v>
      </c>
      <c r="B39" s="65" t="s">
        <v>71</v>
      </c>
      <c r="C39" s="13" t="s">
        <v>14</v>
      </c>
      <c r="D39" s="22">
        <v>4</v>
      </c>
      <c r="E39" s="22">
        <v>238</v>
      </c>
      <c r="F39" s="22">
        <v>2293000</v>
      </c>
      <c r="G39" s="22">
        <v>202275</v>
      </c>
      <c r="H39" s="22">
        <v>2495275</v>
      </c>
      <c r="I39" s="22">
        <v>2</v>
      </c>
    </row>
    <row r="40" spans="1:9" ht="24.95" customHeight="1" x14ac:dyDescent="0.2">
      <c r="A40" s="64"/>
      <c r="B40" s="65"/>
      <c r="C40" s="15" t="s">
        <v>28</v>
      </c>
      <c r="D40" s="39">
        <v>4</v>
      </c>
      <c r="E40" s="39">
        <v>238</v>
      </c>
      <c r="F40" s="39">
        <v>2293000</v>
      </c>
      <c r="G40" s="39">
        <v>202275</v>
      </c>
      <c r="H40" s="39">
        <v>2495275</v>
      </c>
      <c r="I40" s="39">
        <v>2</v>
      </c>
    </row>
    <row r="41" spans="1:9" ht="24.95" customHeight="1" x14ac:dyDescent="0.2">
      <c r="A41" s="64">
        <v>2100</v>
      </c>
      <c r="B41" s="65" t="s">
        <v>72</v>
      </c>
      <c r="C41" s="13" t="s">
        <v>14</v>
      </c>
      <c r="D41" s="22">
        <v>1</v>
      </c>
      <c r="E41" s="22">
        <v>67</v>
      </c>
      <c r="F41" s="22">
        <v>995154</v>
      </c>
      <c r="G41" s="22">
        <v>0</v>
      </c>
      <c r="H41" s="22">
        <v>995154</v>
      </c>
      <c r="I41" s="22">
        <v>0</v>
      </c>
    </row>
    <row r="42" spans="1:9" ht="24.95" customHeight="1" x14ac:dyDescent="0.2">
      <c r="A42" s="64"/>
      <c r="B42" s="65"/>
      <c r="C42" s="15" t="s">
        <v>28</v>
      </c>
      <c r="D42" s="39">
        <v>1</v>
      </c>
      <c r="E42" s="39">
        <v>67</v>
      </c>
      <c r="F42" s="39">
        <v>995154</v>
      </c>
      <c r="G42" s="39">
        <v>0</v>
      </c>
      <c r="H42" s="39">
        <v>995154</v>
      </c>
      <c r="I42" s="39">
        <v>0</v>
      </c>
    </row>
    <row r="43" spans="1:9" ht="24.95" customHeight="1" x14ac:dyDescent="0.2">
      <c r="A43" s="64">
        <v>2310</v>
      </c>
      <c r="B43" s="65" t="s">
        <v>75</v>
      </c>
      <c r="C43" s="13" t="s">
        <v>14</v>
      </c>
      <c r="D43" s="22">
        <v>3</v>
      </c>
      <c r="E43" s="22">
        <v>118</v>
      </c>
      <c r="F43" s="22">
        <v>1004000</v>
      </c>
      <c r="G43" s="22">
        <v>89084</v>
      </c>
      <c r="H43" s="22">
        <v>1093084</v>
      </c>
      <c r="I43" s="22">
        <v>1</v>
      </c>
    </row>
    <row r="44" spans="1:9" ht="24.95" customHeight="1" x14ac:dyDescent="0.2">
      <c r="A44" s="64"/>
      <c r="B44" s="65"/>
      <c r="C44" s="15" t="s">
        <v>28</v>
      </c>
      <c r="D44" s="39">
        <v>3</v>
      </c>
      <c r="E44" s="39">
        <v>118</v>
      </c>
      <c r="F44" s="39">
        <v>1004000</v>
      </c>
      <c r="G44" s="39">
        <v>89084</v>
      </c>
      <c r="H44" s="39">
        <v>1093084</v>
      </c>
      <c r="I44" s="39">
        <v>1</v>
      </c>
    </row>
    <row r="45" spans="1:9" ht="24.95" customHeight="1" x14ac:dyDescent="0.2">
      <c r="A45" s="64">
        <v>2394</v>
      </c>
      <c r="B45" s="65" t="s">
        <v>78</v>
      </c>
      <c r="C45" s="13" t="s">
        <v>14</v>
      </c>
      <c r="D45" s="22">
        <v>1</v>
      </c>
      <c r="E45" s="22">
        <v>307</v>
      </c>
      <c r="F45" s="22">
        <v>3419000</v>
      </c>
      <c r="G45" s="22">
        <v>990000</v>
      </c>
      <c r="H45" s="22">
        <v>4409000</v>
      </c>
      <c r="I45" s="22">
        <v>0</v>
      </c>
    </row>
    <row r="46" spans="1:9" ht="24.95" customHeight="1" x14ac:dyDescent="0.2">
      <c r="A46" s="64"/>
      <c r="B46" s="65"/>
      <c r="C46" s="15" t="s">
        <v>28</v>
      </c>
      <c r="D46" s="39">
        <v>1</v>
      </c>
      <c r="E46" s="39">
        <v>307</v>
      </c>
      <c r="F46" s="39">
        <v>3419000</v>
      </c>
      <c r="G46" s="39">
        <v>990000</v>
      </c>
      <c r="H46" s="39">
        <v>4409000</v>
      </c>
      <c r="I46" s="39">
        <v>0</v>
      </c>
    </row>
    <row r="47" spans="1:9" ht="24.95" customHeight="1" x14ac:dyDescent="0.2">
      <c r="A47" s="64">
        <v>2395</v>
      </c>
      <c r="B47" s="65" t="s">
        <v>79</v>
      </c>
      <c r="C47" s="13" t="s">
        <v>14</v>
      </c>
      <c r="D47" s="22">
        <v>2</v>
      </c>
      <c r="E47" s="22">
        <v>91</v>
      </c>
      <c r="F47" s="22">
        <v>980000</v>
      </c>
      <c r="G47" s="22">
        <v>242000</v>
      </c>
      <c r="H47" s="22">
        <v>1222000</v>
      </c>
      <c r="I47" s="22">
        <v>1</v>
      </c>
    </row>
    <row r="48" spans="1:9" ht="24.95" customHeight="1" x14ac:dyDescent="0.2">
      <c r="A48" s="64"/>
      <c r="B48" s="65"/>
      <c r="C48" s="15" t="s">
        <v>28</v>
      </c>
      <c r="D48" s="39">
        <v>2</v>
      </c>
      <c r="E48" s="39">
        <v>91</v>
      </c>
      <c r="F48" s="39">
        <v>980000</v>
      </c>
      <c r="G48" s="39">
        <v>242000</v>
      </c>
      <c r="H48" s="39">
        <v>1222000</v>
      </c>
      <c r="I48" s="39">
        <v>1</v>
      </c>
    </row>
    <row r="49" spans="1:9" ht="24.95" customHeight="1" x14ac:dyDescent="0.2">
      <c r="A49" s="64">
        <v>2410</v>
      </c>
      <c r="B49" s="65" t="s">
        <v>80</v>
      </c>
      <c r="C49" s="13" t="s">
        <v>14</v>
      </c>
      <c r="D49" s="22">
        <v>5</v>
      </c>
      <c r="E49" s="22">
        <v>1630</v>
      </c>
      <c r="F49" s="22">
        <v>22671000</v>
      </c>
      <c r="G49" s="22">
        <v>6177848</v>
      </c>
      <c r="H49" s="22">
        <v>28848848</v>
      </c>
      <c r="I49" s="22">
        <v>1</v>
      </c>
    </row>
    <row r="50" spans="1:9" ht="24.95" customHeight="1" x14ac:dyDescent="0.2">
      <c r="A50" s="64"/>
      <c r="B50" s="65"/>
      <c r="C50" s="15" t="s">
        <v>28</v>
      </c>
      <c r="D50" s="39">
        <v>5</v>
      </c>
      <c r="E50" s="39">
        <v>1630</v>
      </c>
      <c r="F50" s="39">
        <v>22671000</v>
      </c>
      <c r="G50" s="39">
        <v>6177848</v>
      </c>
      <c r="H50" s="39">
        <v>28848848</v>
      </c>
      <c r="I50" s="39">
        <v>1</v>
      </c>
    </row>
    <row r="51" spans="1:9" ht="24.95" customHeight="1" x14ac:dyDescent="0.2">
      <c r="A51" s="64">
        <v>2511</v>
      </c>
      <c r="B51" s="88" t="s">
        <v>83</v>
      </c>
      <c r="C51" s="13" t="s">
        <v>14</v>
      </c>
      <c r="D51" s="22">
        <v>1</v>
      </c>
      <c r="E51" s="22">
        <v>38</v>
      </c>
      <c r="F51" s="22">
        <v>465744</v>
      </c>
      <c r="G51" s="22">
        <v>63200</v>
      </c>
      <c r="H51" s="22">
        <v>528944</v>
      </c>
      <c r="I51" s="22">
        <v>0</v>
      </c>
    </row>
    <row r="52" spans="1:9" ht="24.95" customHeight="1" x14ac:dyDescent="0.2">
      <c r="A52" s="64"/>
      <c r="B52" s="89"/>
      <c r="C52" s="15" t="s">
        <v>28</v>
      </c>
      <c r="D52" s="39">
        <v>1</v>
      </c>
      <c r="E52" s="39">
        <v>38</v>
      </c>
      <c r="F52" s="39">
        <v>465744</v>
      </c>
      <c r="G52" s="39">
        <v>63200</v>
      </c>
      <c r="H52" s="39">
        <v>528944</v>
      </c>
      <c r="I52" s="39">
        <v>0</v>
      </c>
    </row>
    <row r="53" spans="1:9" ht="24.95" customHeight="1" x14ac:dyDescent="0.2">
      <c r="A53" s="64">
        <v>2512</v>
      </c>
      <c r="B53" s="65" t="s">
        <v>84</v>
      </c>
      <c r="C53" s="13" t="s">
        <v>13</v>
      </c>
      <c r="D53" s="22">
        <v>1</v>
      </c>
      <c r="E53" s="22">
        <v>17</v>
      </c>
      <c r="F53" s="22">
        <v>78500</v>
      </c>
      <c r="G53" s="22">
        <v>7200</v>
      </c>
      <c r="H53" s="22">
        <v>85700</v>
      </c>
      <c r="I53" s="22">
        <v>0</v>
      </c>
    </row>
    <row r="54" spans="1:9" ht="24.95" customHeight="1" x14ac:dyDescent="0.2">
      <c r="A54" s="64"/>
      <c r="B54" s="65"/>
      <c r="C54" s="15" t="s">
        <v>28</v>
      </c>
      <c r="D54" s="39">
        <v>1</v>
      </c>
      <c r="E54" s="39">
        <v>17</v>
      </c>
      <c r="F54" s="39">
        <v>78500</v>
      </c>
      <c r="G54" s="39">
        <v>7200</v>
      </c>
      <c r="H54" s="39">
        <v>85700</v>
      </c>
      <c r="I54" s="39">
        <v>0</v>
      </c>
    </row>
    <row r="55" spans="1:9" ht="24.95" customHeight="1" x14ac:dyDescent="0.2">
      <c r="A55" s="64">
        <v>2599</v>
      </c>
      <c r="B55" s="65" t="s">
        <v>85</v>
      </c>
      <c r="C55" s="13" t="s">
        <v>14</v>
      </c>
      <c r="D55" s="22">
        <v>1</v>
      </c>
      <c r="E55" s="22">
        <v>48</v>
      </c>
      <c r="F55" s="22">
        <v>459622</v>
      </c>
      <c r="G55" s="22">
        <v>77618</v>
      </c>
      <c r="H55" s="22">
        <v>537240</v>
      </c>
      <c r="I55" s="22">
        <v>0</v>
      </c>
    </row>
    <row r="56" spans="1:9" ht="24.95" customHeight="1" x14ac:dyDescent="0.2">
      <c r="A56" s="64"/>
      <c r="B56" s="65"/>
      <c r="C56" s="15" t="s">
        <v>28</v>
      </c>
      <c r="D56" s="39">
        <v>1</v>
      </c>
      <c r="E56" s="39">
        <v>48</v>
      </c>
      <c r="F56" s="39">
        <v>459622</v>
      </c>
      <c r="G56" s="39">
        <v>77618</v>
      </c>
      <c r="H56" s="39">
        <v>537240</v>
      </c>
      <c r="I56" s="39">
        <v>0</v>
      </c>
    </row>
    <row r="57" spans="1:9" ht="24.95" customHeight="1" x14ac:dyDescent="0.2">
      <c r="A57" s="64">
        <v>3100</v>
      </c>
      <c r="B57" s="65" t="s">
        <v>86</v>
      </c>
      <c r="C57" s="13" t="s">
        <v>14</v>
      </c>
      <c r="D57" s="22">
        <v>4</v>
      </c>
      <c r="E57" s="22">
        <v>295</v>
      </c>
      <c r="F57" s="22">
        <v>1999300</v>
      </c>
      <c r="G57" s="22">
        <v>271950</v>
      </c>
      <c r="H57" s="22">
        <v>2271250</v>
      </c>
      <c r="I57" s="22">
        <v>2</v>
      </c>
    </row>
    <row r="58" spans="1:9" ht="24.95" customHeight="1" x14ac:dyDescent="0.2">
      <c r="A58" s="64"/>
      <c r="B58" s="65"/>
      <c r="C58" s="15" t="s">
        <v>28</v>
      </c>
      <c r="D58" s="39">
        <v>4</v>
      </c>
      <c r="E58" s="39">
        <v>295</v>
      </c>
      <c r="F58" s="39">
        <v>1999300</v>
      </c>
      <c r="G58" s="39">
        <v>271950</v>
      </c>
      <c r="H58" s="39">
        <v>2271250</v>
      </c>
      <c r="I58" s="39">
        <v>2</v>
      </c>
    </row>
    <row r="59" spans="1:9" ht="33" customHeight="1" x14ac:dyDescent="0.2">
      <c r="A59" s="75" t="s">
        <v>16</v>
      </c>
      <c r="B59" s="75"/>
      <c r="C59" s="75"/>
      <c r="D59" s="28">
        <f t="shared" ref="D59:I59" si="0">D5+D7+D9+D11+D13+D15+D17+D19+D21+D26+D28+D30+D32+D34+D36+D38+D40+D42+D44+D46+D48+D50+D52+D54+D56+D58</f>
        <v>57</v>
      </c>
      <c r="E59" s="28">
        <f t="shared" si="0"/>
        <v>5284</v>
      </c>
      <c r="F59" s="28">
        <f t="shared" si="0"/>
        <v>59523579</v>
      </c>
      <c r="G59" s="28">
        <f t="shared" si="0"/>
        <v>12402213</v>
      </c>
      <c r="H59" s="28">
        <f t="shared" si="0"/>
        <v>71925792</v>
      </c>
      <c r="I59" s="28">
        <f t="shared" si="0"/>
        <v>18</v>
      </c>
    </row>
  </sheetData>
  <mergeCells count="57">
    <mergeCell ref="A57:A58"/>
    <mergeCell ref="B57:B58"/>
    <mergeCell ref="A59:C59"/>
    <mergeCell ref="A51:A52"/>
    <mergeCell ref="B51:B52"/>
    <mergeCell ref="A53:A54"/>
    <mergeCell ref="B53:B54"/>
    <mergeCell ref="A55:A56"/>
    <mergeCell ref="B55:B56"/>
    <mergeCell ref="A45:A46"/>
    <mergeCell ref="B45:B46"/>
    <mergeCell ref="A47:A48"/>
    <mergeCell ref="B47:B48"/>
    <mergeCell ref="A49:A50"/>
    <mergeCell ref="B49:B50"/>
    <mergeCell ref="A39:A40"/>
    <mergeCell ref="B39:B40"/>
    <mergeCell ref="A41:A42"/>
    <mergeCell ref="B41:B42"/>
    <mergeCell ref="A43:A44"/>
    <mergeCell ref="B43:B44"/>
    <mergeCell ref="A33:A34"/>
    <mergeCell ref="B33:B34"/>
    <mergeCell ref="A35:A36"/>
    <mergeCell ref="B35:B36"/>
    <mergeCell ref="A37:A38"/>
    <mergeCell ref="B37:B38"/>
    <mergeCell ref="A27:A28"/>
    <mergeCell ref="B27:B28"/>
    <mergeCell ref="A29:A30"/>
    <mergeCell ref="B29:B30"/>
    <mergeCell ref="A31:A32"/>
    <mergeCell ref="B31:B32"/>
    <mergeCell ref="A20:A21"/>
    <mergeCell ref="B20:B21"/>
    <mergeCell ref="A22:I22"/>
    <mergeCell ref="A23:I23"/>
    <mergeCell ref="A25:A26"/>
    <mergeCell ref="B25:B26"/>
    <mergeCell ref="A14:A15"/>
    <mergeCell ref="B14:B15"/>
    <mergeCell ref="A16:A17"/>
    <mergeCell ref="B16:B17"/>
    <mergeCell ref="A18:A19"/>
    <mergeCell ref="B18:B19"/>
    <mergeCell ref="A8:A9"/>
    <mergeCell ref="B8:B9"/>
    <mergeCell ref="A10:A11"/>
    <mergeCell ref="B10:B11"/>
    <mergeCell ref="A12:A13"/>
    <mergeCell ref="B12:B13"/>
    <mergeCell ref="A1:I1"/>
    <mergeCell ref="A2:I2"/>
    <mergeCell ref="A4:A5"/>
    <mergeCell ref="B4:B5"/>
    <mergeCell ref="A6:A7"/>
    <mergeCell ref="B6:B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455F3-A96F-46F0-842C-D1DCFE421BD0}">
  <dimension ref="A1:I6"/>
  <sheetViews>
    <sheetView rightToLeft="1" workbookViewId="0">
      <selection activeCell="F12" sqref="F12"/>
    </sheetView>
  </sheetViews>
  <sheetFormatPr defaultRowHeight="15" x14ac:dyDescent="0.25"/>
  <cols>
    <col min="2" max="2" width="21.140625" customWidth="1"/>
    <col min="4" max="4" width="15.5703125" customWidth="1"/>
    <col min="5" max="5" width="18.140625" customWidth="1"/>
    <col min="6" max="6" width="13.7109375" customWidth="1"/>
    <col min="7" max="7" width="12.42578125" customWidth="1"/>
    <col min="8" max="8" width="18.5703125" customWidth="1"/>
    <col min="9" max="9" width="16.5703125" customWidth="1"/>
  </cols>
  <sheetData>
    <row r="1" spans="1:9" ht="18" x14ac:dyDescent="0.25">
      <c r="A1" s="58" t="s">
        <v>205</v>
      </c>
      <c r="B1" s="58"/>
      <c r="C1" s="58"/>
      <c r="D1" s="58"/>
      <c r="E1" s="58"/>
      <c r="F1" s="58"/>
      <c r="G1" s="58"/>
      <c r="H1" s="58"/>
      <c r="I1" s="58"/>
    </row>
    <row r="2" spans="1:9" ht="18" x14ac:dyDescent="0.25">
      <c r="A2" s="59" t="s">
        <v>206</v>
      </c>
      <c r="B2" s="59"/>
      <c r="C2" s="59"/>
      <c r="D2" s="59"/>
      <c r="E2" s="59"/>
      <c r="F2" s="59"/>
      <c r="G2" s="59"/>
      <c r="H2" s="59"/>
      <c r="I2" s="59"/>
    </row>
    <row r="3" spans="1:9" ht="94.5" x14ac:dyDescent="0.25">
      <c r="A3" s="51" t="s">
        <v>2</v>
      </c>
      <c r="B3" s="51" t="s">
        <v>3</v>
      </c>
      <c r="C3" s="51" t="s">
        <v>4</v>
      </c>
      <c r="D3" s="32" t="s">
        <v>89</v>
      </c>
      <c r="E3" s="32" t="s">
        <v>90</v>
      </c>
      <c r="F3" s="32" t="s">
        <v>91</v>
      </c>
      <c r="G3" s="32" t="s">
        <v>92</v>
      </c>
      <c r="H3" s="32" t="s">
        <v>93</v>
      </c>
      <c r="I3" s="32" t="s">
        <v>94</v>
      </c>
    </row>
    <row r="4" spans="1:9" ht="15.75" x14ac:dyDescent="0.25">
      <c r="A4" s="90" t="s">
        <v>11</v>
      </c>
      <c r="B4" s="115" t="s">
        <v>12</v>
      </c>
      <c r="C4" s="45" t="s">
        <v>13</v>
      </c>
      <c r="D4" s="22">
        <v>4346084</v>
      </c>
      <c r="E4" s="22">
        <v>4563212</v>
      </c>
      <c r="F4" s="22">
        <v>0</v>
      </c>
      <c r="G4" s="22">
        <v>0</v>
      </c>
      <c r="H4" s="22">
        <v>4563212</v>
      </c>
      <c r="I4" s="22">
        <v>4563212</v>
      </c>
    </row>
    <row r="5" spans="1:9" ht="15.75" x14ac:dyDescent="0.25">
      <c r="A5" s="90"/>
      <c r="B5" s="115"/>
      <c r="C5" s="45" t="s">
        <v>14</v>
      </c>
      <c r="D5" s="22">
        <v>1141696623</v>
      </c>
      <c r="E5" s="22">
        <v>1139669583</v>
      </c>
      <c r="F5" s="22">
        <v>0</v>
      </c>
      <c r="G5" s="22">
        <v>1091400</v>
      </c>
      <c r="H5" s="22">
        <v>1140760983</v>
      </c>
      <c r="I5" s="22">
        <v>1140760983</v>
      </c>
    </row>
    <row r="6" spans="1:9" ht="15.75" x14ac:dyDescent="0.25">
      <c r="A6" s="81" t="s">
        <v>16</v>
      </c>
      <c r="B6" s="81"/>
      <c r="C6" s="81"/>
      <c r="D6" s="53">
        <f t="shared" ref="D6:I6" si="0">SUM(D4:D5)</f>
        <v>1146042707</v>
      </c>
      <c r="E6" s="53">
        <f t="shared" si="0"/>
        <v>1144232795</v>
      </c>
      <c r="F6" s="53">
        <f t="shared" si="0"/>
        <v>0</v>
      </c>
      <c r="G6" s="53">
        <f t="shared" si="0"/>
        <v>1091400</v>
      </c>
      <c r="H6" s="53">
        <f t="shared" si="0"/>
        <v>1145324195</v>
      </c>
      <c r="I6" s="53">
        <f t="shared" si="0"/>
        <v>1145324195</v>
      </c>
    </row>
  </sheetData>
  <mergeCells count="5">
    <mergeCell ref="A1:I1"/>
    <mergeCell ref="A2:I2"/>
    <mergeCell ref="A4:A5"/>
    <mergeCell ref="B4:B5"/>
    <mergeCell ref="A6:C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73006-89F6-4045-8A82-DA19277CC48A}">
  <dimension ref="A1:I32"/>
  <sheetViews>
    <sheetView rightToLeft="1" workbookViewId="0">
      <selection activeCell="M14" sqref="M14"/>
    </sheetView>
  </sheetViews>
  <sheetFormatPr defaultRowHeight="14.25" x14ac:dyDescent="0.2"/>
  <cols>
    <col min="1" max="1" width="8.5703125" style="10" customWidth="1"/>
    <col min="2" max="2" width="27" style="114" customWidth="1"/>
    <col min="3" max="3" width="14.140625" style="10" customWidth="1"/>
    <col min="4" max="4" width="17.140625" style="10" customWidth="1"/>
    <col min="5" max="5" width="17.85546875" style="10" customWidth="1"/>
    <col min="6" max="6" width="15.7109375" style="10" customWidth="1"/>
    <col min="7" max="7" width="15" style="10" customWidth="1"/>
    <col min="8" max="8" width="17" style="10" customWidth="1"/>
    <col min="9" max="9" width="18.28515625" style="10" customWidth="1"/>
    <col min="10" max="16384" width="9.140625" style="10"/>
  </cols>
  <sheetData>
    <row r="1" spans="1:9" ht="18" x14ac:dyDescent="0.2">
      <c r="A1" s="58" t="s">
        <v>207</v>
      </c>
      <c r="B1" s="58"/>
      <c r="C1" s="58"/>
      <c r="D1" s="58"/>
      <c r="E1" s="58"/>
      <c r="F1" s="58"/>
      <c r="G1" s="58"/>
      <c r="H1" s="58"/>
      <c r="I1" s="58"/>
    </row>
    <row r="2" spans="1:9" ht="18" x14ac:dyDescent="0.2">
      <c r="A2" s="112" t="s">
        <v>208</v>
      </c>
      <c r="B2" s="112"/>
      <c r="C2" s="112"/>
      <c r="D2" s="112"/>
      <c r="E2" s="112"/>
      <c r="F2" s="112"/>
      <c r="G2" s="112"/>
      <c r="H2" s="112"/>
      <c r="I2" s="112"/>
    </row>
    <row r="3" spans="1:9" ht="47.25" x14ac:dyDescent="0.2">
      <c r="A3" s="51" t="s">
        <v>20</v>
      </c>
      <c r="B3" s="51" t="s">
        <v>3</v>
      </c>
      <c r="C3" s="51" t="s">
        <v>4</v>
      </c>
      <c r="D3" s="32" t="s">
        <v>89</v>
      </c>
      <c r="E3" s="32" t="s">
        <v>97</v>
      </c>
      <c r="F3" s="32" t="s">
        <v>98</v>
      </c>
      <c r="G3" s="32" t="s">
        <v>92</v>
      </c>
      <c r="H3" s="32" t="s">
        <v>93</v>
      </c>
      <c r="I3" s="32" t="s">
        <v>94</v>
      </c>
    </row>
    <row r="4" spans="1:9" ht="15.75" x14ac:dyDescent="0.2">
      <c r="A4" s="64">
        <v>10</v>
      </c>
      <c r="B4" s="64" t="s">
        <v>23</v>
      </c>
      <c r="C4" s="24" t="s">
        <v>14</v>
      </c>
      <c r="D4" s="22">
        <v>238675829</v>
      </c>
      <c r="E4" s="22">
        <v>240885330</v>
      </c>
      <c r="F4" s="22">
        <v>0</v>
      </c>
      <c r="G4" s="22">
        <v>1091400</v>
      </c>
      <c r="H4" s="22">
        <v>241976730</v>
      </c>
      <c r="I4" s="22">
        <v>241976730</v>
      </c>
    </row>
    <row r="5" spans="1:9" ht="15.75" x14ac:dyDescent="0.2">
      <c r="A5" s="64"/>
      <c r="B5" s="64"/>
      <c r="C5" s="25" t="s">
        <v>24</v>
      </c>
      <c r="D5" s="39">
        <v>238675829</v>
      </c>
      <c r="E5" s="39">
        <v>240885330</v>
      </c>
      <c r="F5" s="39">
        <v>0</v>
      </c>
      <c r="G5" s="39">
        <v>1091400</v>
      </c>
      <c r="H5" s="39">
        <v>241976730</v>
      </c>
      <c r="I5" s="39">
        <v>241976730</v>
      </c>
    </row>
    <row r="6" spans="1:9" ht="15.75" x14ac:dyDescent="0.2">
      <c r="A6" s="64">
        <v>11</v>
      </c>
      <c r="B6" s="64" t="s">
        <v>25</v>
      </c>
      <c r="C6" s="24" t="s">
        <v>14</v>
      </c>
      <c r="D6" s="22">
        <v>153419424</v>
      </c>
      <c r="E6" s="22">
        <v>152534730</v>
      </c>
      <c r="F6" s="22">
        <v>0</v>
      </c>
      <c r="G6" s="22">
        <v>0</v>
      </c>
      <c r="H6" s="22">
        <v>152534730</v>
      </c>
      <c r="I6" s="22">
        <v>152534730</v>
      </c>
    </row>
    <row r="7" spans="1:9" ht="15.75" x14ac:dyDescent="0.2">
      <c r="A7" s="64"/>
      <c r="B7" s="64"/>
      <c r="C7" s="25" t="s">
        <v>24</v>
      </c>
      <c r="D7" s="39">
        <v>153419424</v>
      </c>
      <c r="E7" s="39">
        <v>152534730</v>
      </c>
      <c r="F7" s="39">
        <v>0</v>
      </c>
      <c r="G7" s="39">
        <v>0</v>
      </c>
      <c r="H7" s="39">
        <v>152534730</v>
      </c>
      <c r="I7" s="39">
        <v>152534730</v>
      </c>
    </row>
    <row r="8" spans="1:9" ht="15.75" x14ac:dyDescent="0.2">
      <c r="A8" s="64">
        <v>16</v>
      </c>
      <c r="B8" s="95" t="s">
        <v>29</v>
      </c>
      <c r="C8" s="24" t="s">
        <v>14</v>
      </c>
      <c r="D8" s="22">
        <v>1504000</v>
      </c>
      <c r="E8" s="22">
        <v>1504000</v>
      </c>
      <c r="F8" s="22">
        <v>0</v>
      </c>
      <c r="G8" s="22">
        <v>0</v>
      </c>
      <c r="H8" s="22">
        <v>1504000</v>
      </c>
      <c r="I8" s="22">
        <v>1504000</v>
      </c>
    </row>
    <row r="9" spans="1:9" ht="15.75" x14ac:dyDescent="0.2">
      <c r="A9" s="64"/>
      <c r="B9" s="95"/>
      <c r="C9" s="25" t="s">
        <v>24</v>
      </c>
      <c r="D9" s="39">
        <v>1504000</v>
      </c>
      <c r="E9" s="39">
        <v>1504000</v>
      </c>
      <c r="F9" s="39">
        <v>0</v>
      </c>
      <c r="G9" s="39">
        <v>0</v>
      </c>
      <c r="H9" s="39">
        <v>1504000</v>
      </c>
      <c r="I9" s="39">
        <v>1504000</v>
      </c>
    </row>
    <row r="10" spans="1:9" ht="15.75" x14ac:dyDescent="0.2">
      <c r="A10" s="64">
        <v>17</v>
      </c>
      <c r="B10" s="64" t="s">
        <v>30</v>
      </c>
      <c r="C10" s="24" t="s">
        <v>14</v>
      </c>
      <c r="D10" s="22">
        <v>65668446</v>
      </c>
      <c r="E10" s="22">
        <v>66697873</v>
      </c>
      <c r="F10" s="22">
        <v>0</v>
      </c>
      <c r="G10" s="22">
        <v>0</v>
      </c>
      <c r="H10" s="22">
        <v>66697873</v>
      </c>
      <c r="I10" s="22">
        <v>66697873</v>
      </c>
    </row>
    <row r="11" spans="1:9" ht="15.75" x14ac:dyDescent="0.2">
      <c r="A11" s="64"/>
      <c r="B11" s="64"/>
      <c r="C11" s="25" t="s">
        <v>24</v>
      </c>
      <c r="D11" s="39">
        <v>65668446</v>
      </c>
      <c r="E11" s="39">
        <v>66697873</v>
      </c>
      <c r="F11" s="39">
        <v>0</v>
      </c>
      <c r="G11" s="39">
        <v>0</v>
      </c>
      <c r="H11" s="39">
        <v>66697873</v>
      </c>
      <c r="I11" s="39">
        <v>66697873</v>
      </c>
    </row>
    <row r="12" spans="1:9" ht="15.75" x14ac:dyDescent="0.2">
      <c r="A12" s="64">
        <v>18</v>
      </c>
      <c r="B12" s="95" t="s">
        <v>31</v>
      </c>
      <c r="C12" s="24" t="s">
        <v>13</v>
      </c>
      <c r="D12" s="22">
        <v>73500</v>
      </c>
      <c r="E12" s="22">
        <v>303628</v>
      </c>
      <c r="F12" s="22">
        <v>0</v>
      </c>
      <c r="G12" s="22">
        <v>0</v>
      </c>
      <c r="H12" s="22">
        <v>303628</v>
      </c>
      <c r="I12" s="22">
        <v>303628</v>
      </c>
    </row>
    <row r="13" spans="1:9" ht="15.75" x14ac:dyDescent="0.2">
      <c r="A13" s="64"/>
      <c r="B13" s="95"/>
      <c r="C13" s="25" t="s">
        <v>24</v>
      </c>
      <c r="D13" s="39">
        <v>73500</v>
      </c>
      <c r="E13" s="39">
        <v>303628</v>
      </c>
      <c r="F13" s="39">
        <v>0</v>
      </c>
      <c r="G13" s="39">
        <v>0</v>
      </c>
      <c r="H13" s="39">
        <v>303628</v>
      </c>
      <c r="I13" s="39">
        <v>303628</v>
      </c>
    </row>
    <row r="14" spans="1:9" ht="15.75" x14ac:dyDescent="0.2">
      <c r="A14" s="86">
        <v>19</v>
      </c>
      <c r="B14" s="95" t="s">
        <v>32</v>
      </c>
      <c r="C14" s="24" t="s">
        <v>13</v>
      </c>
      <c r="D14" s="22">
        <v>2422584</v>
      </c>
      <c r="E14" s="22">
        <v>2422584</v>
      </c>
      <c r="F14" s="22">
        <v>0</v>
      </c>
      <c r="G14" s="22">
        <v>0</v>
      </c>
      <c r="H14" s="22">
        <v>2422584</v>
      </c>
      <c r="I14" s="22">
        <v>2422584</v>
      </c>
    </row>
    <row r="15" spans="1:9" ht="15.75" x14ac:dyDescent="0.2">
      <c r="A15" s="87"/>
      <c r="B15" s="95"/>
      <c r="C15" s="25" t="s">
        <v>24</v>
      </c>
      <c r="D15" s="39">
        <v>2422584</v>
      </c>
      <c r="E15" s="39">
        <v>2422584</v>
      </c>
      <c r="F15" s="39">
        <v>0</v>
      </c>
      <c r="G15" s="39">
        <v>0</v>
      </c>
      <c r="H15" s="39">
        <v>2422584</v>
      </c>
      <c r="I15" s="39">
        <v>2422584</v>
      </c>
    </row>
    <row r="16" spans="1:9" ht="18" x14ac:dyDescent="0.2">
      <c r="A16" s="70" t="s">
        <v>209</v>
      </c>
      <c r="B16" s="70"/>
      <c r="C16" s="70"/>
      <c r="D16" s="70"/>
      <c r="E16" s="70"/>
      <c r="F16" s="70"/>
      <c r="G16" s="70"/>
      <c r="H16" s="70"/>
      <c r="I16" s="70"/>
    </row>
    <row r="17" spans="1:9" ht="18" x14ac:dyDescent="0.2">
      <c r="A17" s="76" t="s">
        <v>210</v>
      </c>
      <c r="B17" s="76"/>
      <c r="C17" s="76"/>
      <c r="D17" s="76"/>
      <c r="E17" s="76"/>
      <c r="F17" s="76"/>
      <c r="G17" s="76"/>
      <c r="H17" s="76"/>
      <c r="I17" s="76"/>
    </row>
    <row r="18" spans="1:9" ht="47.25" x14ac:dyDescent="0.2">
      <c r="A18" s="51" t="s">
        <v>20</v>
      </c>
      <c r="B18" s="51" t="s">
        <v>3</v>
      </c>
      <c r="C18" s="51" t="s">
        <v>4</v>
      </c>
      <c r="D18" s="32" t="s">
        <v>89</v>
      </c>
      <c r="E18" s="32" t="s">
        <v>97</v>
      </c>
      <c r="F18" s="32" t="s">
        <v>98</v>
      </c>
      <c r="G18" s="32" t="s">
        <v>92</v>
      </c>
      <c r="H18" s="32" t="s">
        <v>93</v>
      </c>
      <c r="I18" s="33" t="s">
        <v>94</v>
      </c>
    </row>
    <row r="19" spans="1:9" ht="15.75" x14ac:dyDescent="0.2">
      <c r="A19" s="64">
        <v>20</v>
      </c>
      <c r="B19" s="95" t="s">
        <v>34</v>
      </c>
      <c r="C19" s="24" t="s">
        <v>14</v>
      </c>
      <c r="D19" s="22">
        <v>11032000</v>
      </c>
      <c r="E19" s="22">
        <v>8808062</v>
      </c>
      <c r="F19" s="22">
        <v>0</v>
      </c>
      <c r="G19" s="22">
        <v>0</v>
      </c>
      <c r="H19" s="22">
        <v>8808062</v>
      </c>
      <c r="I19" s="22">
        <v>8808062</v>
      </c>
    </row>
    <row r="20" spans="1:9" ht="15.75" x14ac:dyDescent="0.2">
      <c r="A20" s="64"/>
      <c r="B20" s="95"/>
      <c r="C20" s="25" t="s">
        <v>24</v>
      </c>
      <c r="D20" s="16">
        <v>11032000</v>
      </c>
      <c r="E20" s="16">
        <v>8808062</v>
      </c>
      <c r="F20" s="38">
        <v>0</v>
      </c>
      <c r="G20" s="16">
        <v>0</v>
      </c>
      <c r="H20" s="16">
        <v>8808062</v>
      </c>
      <c r="I20" s="16">
        <v>8808062</v>
      </c>
    </row>
    <row r="21" spans="1:9" ht="15.75" x14ac:dyDescent="0.2">
      <c r="A21" s="64">
        <v>21</v>
      </c>
      <c r="B21" s="95" t="s">
        <v>35</v>
      </c>
      <c r="C21" s="24" t="s">
        <v>14</v>
      </c>
      <c r="D21" s="22">
        <v>37533806</v>
      </c>
      <c r="E21" s="22">
        <v>37867042</v>
      </c>
      <c r="F21" s="22">
        <v>0</v>
      </c>
      <c r="G21" s="22">
        <v>0</v>
      </c>
      <c r="H21" s="22">
        <v>37867042</v>
      </c>
      <c r="I21" s="22">
        <v>37867042</v>
      </c>
    </row>
    <row r="22" spans="1:9" ht="15.75" x14ac:dyDescent="0.2">
      <c r="A22" s="64"/>
      <c r="B22" s="95"/>
      <c r="C22" s="25" t="s">
        <v>24</v>
      </c>
      <c r="D22" s="16">
        <v>37533806</v>
      </c>
      <c r="E22" s="16">
        <v>37867042</v>
      </c>
      <c r="F22" s="38">
        <v>0</v>
      </c>
      <c r="G22" s="16">
        <v>0</v>
      </c>
      <c r="H22" s="16">
        <v>37867042</v>
      </c>
      <c r="I22" s="16">
        <v>37867042</v>
      </c>
    </row>
    <row r="23" spans="1:9" ht="15.75" x14ac:dyDescent="0.2">
      <c r="A23" s="64">
        <v>23</v>
      </c>
      <c r="B23" s="95" t="s">
        <v>37</v>
      </c>
      <c r="C23" s="24" t="s">
        <v>14</v>
      </c>
      <c r="D23" s="22">
        <v>150610824</v>
      </c>
      <c r="E23" s="22">
        <v>150505340</v>
      </c>
      <c r="F23" s="22">
        <v>0</v>
      </c>
      <c r="G23" s="22">
        <v>0</v>
      </c>
      <c r="H23" s="22">
        <v>150505340</v>
      </c>
      <c r="I23" s="22">
        <v>150505340</v>
      </c>
    </row>
    <row r="24" spans="1:9" ht="15.75" x14ac:dyDescent="0.2">
      <c r="A24" s="64"/>
      <c r="B24" s="95"/>
      <c r="C24" s="25" t="s">
        <v>24</v>
      </c>
      <c r="D24" s="23">
        <v>150610824</v>
      </c>
      <c r="E24" s="16">
        <v>150505340</v>
      </c>
      <c r="F24" s="16">
        <v>0</v>
      </c>
      <c r="G24" s="38">
        <v>0</v>
      </c>
      <c r="H24" s="16">
        <v>150505340</v>
      </c>
      <c r="I24" s="16">
        <v>150505340</v>
      </c>
    </row>
    <row r="25" spans="1:9" ht="15.75" x14ac:dyDescent="0.2">
      <c r="A25" s="64">
        <v>24</v>
      </c>
      <c r="B25" s="64" t="s">
        <v>38</v>
      </c>
      <c r="C25" s="24" t="s">
        <v>14</v>
      </c>
      <c r="D25" s="22">
        <v>415383523</v>
      </c>
      <c r="E25" s="22">
        <v>413007815</v>
      </c>
      <c r="F25" s="22">
        <v>0</v>
      </c>
      <c r="G25" s="22">
        <v>0</v>
      </c>
      <c r="H25" s="22">
        <v>413007815</v>
      </c>
      <c r="I25" s="22">
        <v>413007815</v>
      </c>
    </row>
    <row r="26" spans="1:9" ht="15.75" x14ac:dyDescent="0.2">
      <c r="A26" s="64"/>
      <c r="B26" s="64"/>
      <c r="C26" s="25" t="s">
        <v>24</v>
      </c>
      <c r="D26" s="23">
        <v>415383523</v>
      </c>
      <c r="E26" s="16">
        <v>413007815</v>
      </c>
      <c r="F26" s="16">
        <v>0</v>
      </c>
      <c r="G26" s="38">
        <v>0</v>
      </c>
      <c r="H26" s="16">
        <v>413007815</v>
      </c>
      <c r="I26" s="16">
        <v>413007815</v>
      </c>
    </row>
    <row r="27" spans="1:9" ht="15.75" x14ac:dyDescent="0.2">
      <c r="A27" s="64">
        <v>25</v>
      </c>
      <c r="B27" s="95" t="s">
        <v>39</v>
      </c>
      <c r="C27" s="24" t="s">
        <v>13</v>
      </c>
      <c r="D27" s="22">
        <v>1850000</v>
      </c>
      <c r="E27" s="22">
        <v>1837000</v>
      </c>
      <c r="F27" s="22">
        <v>0</v>
      </c>
      <c r="G27" s="22">
        <v>0</v>
      </c>
      <c r="H27" s="22">
        <v>1837000</v>
      </c>
      <c r="I27" s="22">
        <v>1837000</v>
      </c>
    </row>
    <row r="28" spans="1:9" ht="15.75" x14ac:dyDescent="0.2">
      <c r="A28" s="64"/>
      <c r="B28" s="95"/>
      <c r="C28" s="24" t="s">
        <v>14</v>
      </c>
      <c r="D28" s="22">
        <v>58591000</v>
      </c>
      <c r="E28" s="22">
        <v>58591000</v>
      </c>
      <c r="F28" s="22">
        <v>0</v>
      </c>
      <c r="G28" s="22">
        <v>0</v>
      </c>
      <c r="H28" s="22">
        <v>58591000</v>
      </c>
      <c r="I28" s="22">
        <v>58591000</v>
      </c>
    </row>
    <row r="29" spans="1:9" ht="15.75" x14ac:dyDescent="0.2">
      <c r="A29" s="64"/>
      <c r="B29" s="95"/>
      <c r="C29" s="25" t="s">
        <v>24</v>
      </c>
      <c r="D29" s="23">
        <f t="shared" ref="D29:I29" si="0">SUM(D27:D28)</f>
        <v>60441000</v>
      </c>
      <c r="E29" s="16">
        <f t="shared" si="0"/>
        <v>60428000</v>
      </c>
      <c r="F29" s="16">
        <f t="shared" si="0"/>
        <v>0</v>
      </c>
      <c r="G29" s="38">
        <f t="shared" si="0"/>
        <v>0</v>
      </c>
      <c r="H29" s="16">
        <f t="shared" si="0"/>
        <v>60428000</v>
      </c>
      <c r="I29" s="16">
        <f t="shared" si="0"/>
        <v>60428000</v>
      </c>
    </row>
    <row r="30" spans="1:9" ht="15.75" x14ac:dyDescent="0.2">
      <c r="A30" s="64">
        <v>31</v>
      </c>
      <c r="B30" s="64" t="s">
        <v>40</v>
      </c>
      <c r="C30" s="24" t="s">
        <v>14</v>
      </c>
      <c r="D30" s="22">
        <v>9277771</v>
      </c>
      <c r="E30" s="22">
        <v>9268391</v>
      </c>
      <c r="F30" s="22">
        <v>0</v>
      </c>
      <c r="G30" s="22">
        <v>0</v>
      </c>
      <c r="H30" s="22">
        <v>9268391</v>
      </c>
      <c r="I30" s="22">
        <v>9268391</v>
      </c>
    </row>
    <row r="31" spans="1:9" ht="15.75" x14ac:dyDescent="0.2">
      <c r="A31" s="64"/>
      <c r="B31" s="64"/>
      <c r="C31" s="25" t="s">
        <v>24</v>
      </c>
      <c r="D31" s="23">
        <v>9277771</v>
      </c>
      <c r="E31" s="16">
        <v>9268391</v>
      </c>
      <c r="F31" s="16">
        <v>0</v>
      </c>
      <c r="G31" s="38">
        <v>0</v>
      </c>
      <c r="H31" s="16">
        <v>9268391</v>
      </c>
      <c r="I31" s="16">
        <v>9268391</v>
      </c>
    </row>
    <row r="32" spans="1:9" ht="15.75" x14ac:dyDescent="0.2">
      <c r="A32" s="75" t="s">
        <v>16</v>
      </c>
      <c r="B32" s="75"/>
      <c r="C32" s="75"/>
      <c r="D32" s="40">
        <f t="shared" ref="D32:I32" si="1">D5+D7+D9+D11+D13+D15+D20+D22+D24+D26+D29+D31</f>
        <v>1146042707</v>
      </c>
      <c r="E32" s="40">
        <f t="shared" si="1"/>
        <v>1144232795</v>
      </c>
      <c r="F32" s="40">
        <f t="shared" si="1"/>
        <v>0</v>
      </c>
      <c r="G32" s="40">
        <f t="shared" si="1"/>
        <v>1091400</v>
      </c>
      <c r="H32" s="40">
        <f t="shared" si="1"/>
        <v>1145324195</v>
      </c>
      <c r="I32" s="40">
        <f t="shared" si="1"/>
        <v>1145324195</v>
      </c>
    </row>
  </sheetData>
  <mergeCells count="29">
    <mergeCell ref="A27:A29"/>
    <mergeCell ref="B27:B29"/>
    <mergeCell ref="A30:A31"/>
    <mergeCell ref="B30:B31"/>
    <mergeCell ref="A32:C32"/>
    <mergeCell ref="A21:A22"/>
    <mergeCell ref="B21:B22"/>
    <mergeCell ref="A23:A24"/>
    <mergeCell ref="B23:B24"/>
    <mergeCell ref="A25:A26"/>
    <mergeCell ref="B25:B26"/>
    <mergeCell ref="A14:A15"/>
    <mergeCell ref="B14:B15"/>
    <mergeCell ref="A16:I16"/>
    <mergeCell ref="A17:I17"/>
    <mergeCell ref="A19:A20"/>
    <mergeCell ref="B19:B20"/>
    <mergeCell ref="A8:A9"/>
    <mergeCell ref="B8:B9"/>
    <mergeCell ref="A10:A11"/>
    <mergeCell ref="B10:B11"/>
    <mergeCell ref="A12:A13"/>
    <mergeCell ref="B12:B13"/>
    <mergeCell ref="A1:I1"/>
    <mergeCell ref="A2:I2"/>
    <mergeCell ref="A4:A5"/>
    <mergeCell ref="B4:B5"/>
    <mergeCell ref="A6:A7"/>
    <mergeCell ref="B6:B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359A-DE88-4B3C-8A04-45EFFD2E1499}">
  <dimension ref="A1:I59"/>
  <sheetViews>
    <sheetView rightToLeft="1" workbookViewId="0">
      <selection activeCell="D8" sqref="D8"/>
    </sheetView>
  </sheetViews>
  <sheetFormatPr defaultRowHeight="14.25" x14ac:dyDescent="0.2"/>
  <cols>
    <col min="1" max="1" width="9.140625" style="10"/>
    <col min="2" max="2" width="25.42578125" style="114" customWidth="1"/>
    <col min="3" max="3" width="13.85546875" style="10" customWidth="1"/>
    <col min="4" max="4" width="20.42578125" style="10" customWidth="1"/>
    <col min="5" max="5" width="19" style="10" customWidth="1"/>
    <col min="6" max="7" width="15.7109375" style="10" customWidth="1"/>
    <col min="8" max="8" width="19" style="10" customWidth="1"/>
    <col min="9" max="9" width="18.140625" style="10" customWidth="1"/>
    <col min="10" max="16384" width="9.140625" style="10"/>
  </cols>
  <sheetData>
    <row r="1" spans="1:9" ht="24.95" customHeight="1" x14ac:dyDescent="0.2">
      <c r="A1" s="58" t="s">
        <v>211</v>
      </c>
      <c r="B1" s="58"/>
      <c r="C1" s="58"/>
      <c r="D1" s="58"/>
      <c r="E1" s="58"/>
      <c r="F1" s="58"/>
      <c r="G1" s="58"/>
      <c r="H1" s="58"/>
      <c r="I1" s="58"/>
    </row>
    <row r="2" spans="1:9" ht="24.95" customHeight="1" x14ac:dyDescent="0.2">
      <c r="A2" s="59" t="s">
        <v>212</v>
      </c>
      <c r="B2" s="59"/>
      <c r="C2" s="59"/>
      <c r="D2" s="59"/>
      <c r="E2" s="59"/>
      <c r="F2" s="59"/>
      <c r="G2" s="59"/>
      <c r="H2" s="59"/>
      <c r="I2" s="59"/>
    </row>
    <row r="3" spans="1:9" customFormat="1" ht="55.5" customHeight="1" x14ac:dyDescent="0.25">
      <c r="A3" s="51" t="s">
        <v>44</v>
      </c>
      <c r="B3" s="51" t="s">
        <v>3</v>
      </c>
      <c r="C3" s="51" t="s">
        <v>4</v>
      </c>
      <c r="D3" s="32" t="s">
        <v>89</v>
      </c>
      <c r="E3" s="32" t="s">
        <v>97</v>
      </c>
      <c r="F3" s="32" t="s">
        <v>103</v>
      </c>
      <c r="G3" s="32" t="s">
        <v>104</v>
      </c>
      <c r="H3" s="32" t="s">
        <v>93</v>
      </c>
      <c r="I3" s="32" t="s">
        <v>105</v>
      </c>
    </row>
    <row r="4" spans="1:9" ht="24.95" customHeight="1" x14ac:dyDescent="0.2">
      <c r="A4" s="64">
        <v>1010</v>
      </c>
      <c r="B4" s="65" t="s">
        <v>46</v>
      </c>
      <c r="C4" s="13" t="s">
        <v>14</v>
      </c>
      <c r="D4" s="22">
        <v>810000</v>
      </c>
      <c r="E4" s="22">
        <v>810000</v>
      </c>
      <c r="F4" s="22">
        <v>0</v>
      </c>
      <c r="G4" s="22">
        <v>0</v>
      </c>
      <c r="H4" s="22">
        <v>810000</v>
      </c>
      <c r="I4" s="22">
        <v>810000</v>
      </c>
    </row>
    <row r="5" spans="1:9" ht="24.95" customHeight="1" x14ac:dyDescent="0.2">
      <c r="A5" s="64"/>
      <c r="B5" s="65"/>
      <c r="C5" s="15" t="s">
        <v>24</v>
      </c>
      <c r="D5" s="39">
        <v>810000</v>
      </c>
      <c r="E5" s="39">
        <v>810000</v>
      </c>
      <c r="F5" s="39">
        <v>0</v>
      </c>
      <c r="G5" s="39">
        <v>0</v>
      </c>
      <c r="H5" s="39">
        <v>810000</v>
      </c>
      <c r="I5" s="39">
        <v>810000</v>
      </c>
    </row>
    <row r="6" spans="1:9" ht="24.95" customHeight="1" x14ac:dyDescent="0.2">
      <c r="A6" s="64">
        <v>1030</v>
      </c>
      <c r="B6" s="65" t="s">
        <v>47</v>
      </c>
      <c r="C6" s="13" t="s">
        <v>14</v>
      </c>
      <c r="D6" s="22">
        <v>19281321</v>
      </c>
      <c r="E6" s="22">
        <v>19129049</v>
      </c>
      <c r="F6" s="22">
        <v>0</v>
      </c>
      <c r="G6" s="22">
        <v>0</v>
      </c>
      <c r="H6" s="22">
        <v>19129049</v>
      </c>
      <c r="I6" s="22">
        <v>19129049</v>
      </c>
    </row>
    <row r="7" spans="1:9" ht="24.95" customHeight="1" x14ac:dyDescent="0.2">
      <c r="A7" s="64"/>
      <c r="B7" s="65"/>
      <c r="C7" s="15" t="s">
        <v>24</v>
      </c>
      <c r="D7" s="39">
        <v>19281321</v>
      </c>
      <c r="E7" s="39">
        <v>19129049</v>
      </c>
      <c r="F7" s="39">
        <v>0</v>
      </c>
      <c r="G7" s="39">
        <v>0</v>
      </c>
      <c r="H7" s="39">
        <v>19129049</v>
      </c>
      <c r="I7" s="39">
        <v>19129049</v>
      </c>
    </row>
    <row r="8" spans="1:9" ht="24.95" customHeight="1" x14ac:dyDescent="0.2">
      <c r="A8" s="64">
        <v>1040</v>
      </c>
      <c r="B8" s="77" t="s">
        <v>213</v>
      </c>
      <c r="C8" s="13" t="s">
        <v>14</v>
      </c>
      <c r="D8" s="14">
        <v>24000000</v>
      </c>
      <c r="E8" s="14">
        <v>24000000</v>
      </c>
      <c r="F8" s="14">
        <v>0</v>
      </c>
      <c r="G8" s="14">
        <v>0</v>
      </c>
      <c r="H8" s="14">
        <v>24000000</v>
      </c>
      <c r="I8" s="14">
        <v>24000000</v>
      </c>
    </row>
    <row r="9" spans="1:9" ht="24.95" customHeight="1" x14ac:dyDescent="0.2">
      <c r="A9" s="64"/>
      <c r="B9" s="77"/>
      <c r="C9" s="15" t="s">
        <v>24</v>
      </c>
      <c r="D9" s="133">
        <v>24000000</v>
      </c>
      <c r="E9" s="133">
        <v>24000000</v>
      </c>
      <c r="F9" s="133">
        <v>0</v>
      </c>
      <c r="G9" s="133">
        <v>0</v>
      </c>
      <c r="H9" s="133">
        <v>24000000</v>
      </c>
      <c r="I9" s="133">
        <v>24000000</v>
      </c>
    </row>
    <row r="10" spans="1:9" ht="24.95" customHeight="1" x14ac:dyDescent="0.2">
      <c r="A10" s="64">
        <v>1050</v>
      </c>
      <c r="B10" s="65" t="s">
        <v>49</v>
      </c>
      <c r="C10" s="13" t="s">
        <v>14</v>
      </c>
      <c r="D10" s="14">
        <v>43090453</v>
      </c>
      <c r="E10" s="14">
        <v>43090453</v>
      </c>
      <c r="F10" s="14">
        <v>0</v>
      </c>
      <c r="G10" s="14">
        <v>0</v>
      </c>
      <c r="H10" s="14">
        <v>43090453</v>
      </c>
      <c r="I10" s="14">
        <v>43090453</v>
      </c>
    </row>
    <row r="11" spans="1:9" ht="24.95" customHeight="1" x14ac:dyDescent="0.2">
      <c r="A11" s="64"/>
      <c r="B11" s="65"/>
      <c r="C11" s="15" t="s">
        <v>24</v>
      </c>
      <c r="D11" s="133">
        <v>43090453</v>
      </c>
      <c r="E11" s="133">
        <v>43090453</v>
      </c>
      <c r="F11" s="133">
        <v>0</v>
      </c>
      <c r="G11" s="133">
        <v>0</v>
      </c>
      <c r="H11" s="133">
        <v>43090453</v>
      </c>
      <c r="I11" s="133">
        <v>43090453</v>
      </c>
    </row>
    <row r="12" spans="1:9" ht="24.95" customHeight="1" x14ac:dyDescent="0.2">
      <c r="A12" s="64">
        <v>1061</v>
      </c>
      <c r="B12" s="65" t="s">
        <v>50</v>
      </c>
      <c r="C12" s="13" t="s">
        <v>14</v>
      </c>
      <c r="D12" s="14">
        <v>0</v>
      </c>
      <c r="E12" s="14">
        <v>0</v>
      </c>
      <c r="F12" s="14">
        <v>0</v>
      </c>
      <c r="G12" s="14">
        <v>1091400</v>
      </c>
      <c r="H12" s="14">
        <v>1091400</v>
      </c>
      <c r="I12" s="14">
        <v>1091400</v>
      </c>
    </row>
    <row r="13" spans="1:9" ht="24.95" customHeight="1" x14ac:dyDescent="0.2">
      <c r="A13" s="64"/>
      <c r="B13" s="65"/>
      <c r="C13" s="15" t="s">
        <v>24</v>
      </c>
      <c r="D13" s="133">
        <v>0</v>
      </c>
      <c r="E13" s="133">
        <v>0</v>
      </c>
      <c r="F13" s="133">
        <v>0</v>
      </c>
      <c r="G13" s="133">
        <v>1091400</v>
      </c>
      <c r="H13" s="133">
        <v>1091400</v>
      </c>
      <c r="I13" s="133">
        <v>1091400</v>
      </c>
    </row>
    <row r="14" spans="1:9" ht="24.95" customHeight="1" x14ac:dyDescent="0.2">
      <c r="A14" s="64">
        <v>1071</v>
      </c>
      <c r="B14" s="65" t="s">
        <v>51</v>
      </c>
      <c r="C14" s="13" t="s">
        <v>14</v>
      </c>
      <c r="D14" s="14">
        <v>497355</v>
      </c>
      <c r="E14" s="14">
        <v>497280</v>
      </c>
      <c r="F14" s="14">
        <v>0</v>
      </c>
      <c r="G14" s="14">
        <v>0</v>
      </c>
      <c r="H14" s="14">
        <v>497280</v>
      </c>
      <c r="I14" s="14">
        <v>497280</v>
      </c>
    </row>
    <row r="15" spans="1:9" ht="24.95" customHeight="1" x14ac:dyDescent="0.2">
      <c r="A15" s="64"/>
      <c r="B15" s="65"/>
      <c r="C15" s="15" t="s">
        <v>24</v>
      </c>
      <c r="D15" s="133">
        <v>497355</v>
      </c>
      <c r="E15" s="133">
        <v>497280</v>
      </c>
      <c r="F15" s="133">
        <v>0</v>
      </c>
      <c r="G15" s="133">
        <v>0</v>
      </c>
      <c r="H15" s="133">
        <v>497280</v>
      </c>
      <c r="I15" s="133">
        <v>497280</v>
      </c>
    </row>
    <row r="16" spans="1:9" ht="24.95" customHeight="1" x14ac:dyDescent="0.2">
      <c r="A16" s="64">
        <v>1073</v>
      </c>
      <c r="B16" s="65" t="s">
        <v>52</v>
      </c>
      <c r="C16" s="13" t="s">
        <v>14</v>
      </c>
      <c r="D16" s="14">
        <v>7117250</v>
      </c>
      <c r="E16" s="14">
        <v>7137838</v>
      </c>
      <c r="F16" s="14">
        <v>0</v>
      </c>
      <c r="G16" s="14">
        <v>0</v>
      </c>
      <c r="H16" s="14">
        <v>7137838</v>
      </c>
      <c r="I16" s="14">
        <v>7137838</v>
      </c>
    </row>
    <row r="17" spans="1:9" ht="24.95" customHeight="1" x14ac:dyDescent="0.2">
      <c r="A17" s="64"/>
      <c r="B17" s="65"/>
      <c r="C17" s="15" t="s">
        <v>24</v>
      </c>
      <c r="D17" s="133">
        <v>7117250</v>
      </c>
      <c r="E17" s="133">
        <v>7137838</v>
      </c>
      <c r="F17" s="133">
        <v>0</v>
      </c>
      <c r="G17" s="133">
        <v>0</v>
      </c>
      <c r="H17" s="133">
        <v>7137838</v>
      </c>
      <c r="I17" s="133">
        <v>7137838</v>
      </c>
    </row>
    <row r="18" spans="1:9" ht="24.95" customHeight="1" x14ac:dyDescent="0.2">
      <c r="A18" s="64">
        <v>1079</v>
      </c>
      <c r="B18" s="65" t="s">
        <v>53</v>
      </c>
      <c r="C18" s="13" t="s">
        <v>14</v>
      </c>
      <c r="D18" s="14">
        <v>16239850</v>
      </c>
      <c r="E18" s="14">
        <v>16181110</v>
      </c>
      <c r="F18" s="14">
        <v>0</v>
      </c>
      <c r="G18" s="14">
        <v>0</v>
      </c>
      <c r="H18" s="14">
        <v>16181110</v>
      </c>
      <c r="I18" s="14">
        <v>16181110</v>
      </c>
    </row>
    <row r="19" spans="1:9" ht="24.95" customHeight="1" x14ac:dyDescent="0.2">
      <c r="A19" s="64"/>
      <c r="B19" s="65"/>
      <c r="C19" s="15" t="s">
        <v>24</v>
      </c>
      <c r="D19" s="133">
        <v>16239850</v>
      </c>
      <c r="E19" s="133">
        <v>16181110</v>
      </c>
      <c r="F19" s="133">
        <v>0</v>
      </c>
      <c r="G19" s="133">
        <v>0</v>
      </c>
      <c r="H19" s="133">
        <v>16181110</v>
      </c>
      <c r="I19" s="133">
        <v>16181110</v>
      </c>
    </row>
    <row r="20" spans="1:9" ht="24.95" customHeight="1" x14ac:dyDescent="0.2">
      <c r="A20" s="64">
        <v>1080</v>
      </c>
      <c r="B20" s="65" t="s">
        <v>54</v>
      </c>
      <c r="C20" s="13" t="s">
        <v>14</v>
      </c>
      <c r="D20" s="14">
        <v>127639600</v>
      </c>
      <c r="E20" s="14">
        <v>130039600</v>
      </c>
      <c r="F20" s="14">
        <v>0</v>
      </c>
      <c r="G20" s="14">
        <v>0</v>
      </c>
      <c r="H20" s="14">
        <v>130039600</v>
      </c>
      <c r="I20" s="14">
        <v>130039600</v>
      </c>
    </row>
    <row r="21" spans="1:9" ht="24.95" customHeight="1" x14ac:dyDescent="0.2">
      <c r="A21" s="64"/>
      <c r="B21" s="65"/>
      <c r="C21" s="15" t="s">
        <v>24</v>
      </c>
      <c r="D21" s="133">
        <v>127639600</v>
      </c>
      <c r="E21" s="133">
        <v>130039600</v>
      </c>
      <c r="F21" s="133">
        <v>0</v>
      </c>
      <c r="G21" s="133">
        <v>0</v>
      </c>
      <c r="H21" s="133">
        <v>130039600</v>
      </c>
      <c r="I21" s="133">
        <v>130039600</v>
      </c>
    </row>
    <row r="22" spans="1:9" ht="24.95" customHeight="1" x14ac:dyDescent="0.2">
      <c r="A22" s="58" t="s">
        <v>211</v>
      </c>
      <c r="B22" s="58"/>
      <c r="C22" s="58"/>
      <c r="D22" s="58"/>
      <c r="E22" s="58"/>
      <c r="F22" s="58"/>
      <c r="G22" s="58"/>
      <c r="H22" s="58"/>
      <c r="I22" s="58"/>
    </row>
    <row r="23" spans="1:9" ht="24.95" customHeight="1" x14ac:dyDescent="0.2">
      <c r="A23" s="112" t="s">
        <v>214</v>
      </c>
      <c r="B23" s="112"/>
      <c r="C23" s="112"/>
      <c r="D23" s="112"/>
      <c r="E23" s="112"/>
      <c r="F23" s="112"/>
      <c r="G23" s="112"/>
      <c r="H23" s="112"/>
      <c r="I23" s="112"/>
    </row>
    <row r="24" spans="1:9" customFormat="1" ht="55.5" customHeight="1" x14ac:dyDescent="0.25">
      <c r="A24" s="51" t="s">
        <v>44</v>
      </c>
      <c r="B24" s="51" t="s">
        <v>3</v>
      </c>
      <c r="C24" s="51" t="s">
        <v>4</v>
      </c>
      <c r="D24" s="32" t="s">
        <v>89</v>
      </c>
      <c r="E24" s="32" t="s">
        <v>97</v>
      </c>
      <c r="F24" s="32" t="s">
        <v>103</v>
      </c>
      <c r="G24" s="32" t="s">
        <v>104</v>
      </c>
      <c r="H24" s="32" t="s">
        <v>93</v>
      </c>
      <c r="I24" s="32" t="s">
        <v>105</v>
      </c>
    </row>
    <row r="25" spans="1:9" ht="34.5" customHeight="1" x14ac:dyDescent="0.2">
      <c r="A25" s="64">
        <v>1104</v>
      </c>
      <c r="B25" s="65" t="s">
        <v>60</v>
      </c>
      <c r="C25" s="13" t="s">
        <v>14</v>
      </c>
      <c r="D25" s="14">
        <v>153419424</v>
      </c>
      <c r="E25" s="14">
        <v>152534730</v>
      </c>
      <c r="F25" s="14">
        <v>0</v>
      </c>
      <c r="G25" s="14">
        <v>0</v>
      </c>
      <c r="H25" s="14">
        <v>152534730</v>
      </c>
      <c r="I25" s="14">
        <v>152534730</v>
      </c>
    </row>
    <row r="26" spans="1:9" ht="33" customHeight="1" x14ac:dyDescent="0.2">
      <c r="A26" s="64"/>
      <c r="B26" s="65"/>
      <c r="C26" s="15" t="s">
        <v>24</v>
      </c>
      <c r="D26" s="133">
        <v>153419424</v>
      </c>
      <c r="E26" s="133">
        <v>152534730</v>
      </c>
      <c r="F26" s="133">
        <v>0</v>
      </c>
      <c r="G26" s="133">
        <v>0</v>
      </c>
      <c r="H26" s="133">
        <v>152534730</v>
      </c>
      <c r="I26" s="133">
        <v>152534730</v>
      </c>
    </row>
    <row r="27" spans="1:9" ht="24.95" customHeight="1" x14ac:dyDescent="0.2">
      <c r="A27" s="64">
        <v>1622</v>
      </c>
      <c r="B27" s="65" t="s">
        <v>63</v>
      </c>
      <c r="C27" s="13" t="s">
        <v>14</v>
      </c>
      <c r="D27" s="14">
        <v>1504000</v>
      </c>
      <c r="E27" s="14">
        <v>1504000</v>
      </c>
      <c r="F27" s="14">
        <v>0</v>
      </c>
      <c r="G27" s="14">
        <v>0</v>
      </c>
      <c r="H27" s="14">
        <v>1504000</v>
      </c>
      <c r="I27" s="14">
        <v>1504000</v>
      </c>
    </row>
    <row r="28" spans="1:9" ht="24.95" customHeight="1" x14ac:dyDescent="0.2">
      <c r="A28" s="64"/>
      <c r="B28" s="65"/>
      <c r="C28" s="15" t="s">
        <v>24</v>
      </c>
      <c r="D28" s="133">
        <v>1504000</v>
      </c>
      <c r="E28" s="133">
        <v>1504000</v>
      </c>
      <c r="F28" s="133">
        <v>0</v>
      </c>
      <c r="G28" s="133">
        <v>0</v>
      </c>
      <c r="H28" s="133">
        <v>1504000</v>
      </c>
      <c r="I28" s="133">
        <v>1504000</v>
      </c>
    </row>
    <row r="29" spans="1:9" ht="24.95" customHeight="1" x14ac:dyDescent="0.2">
      <c r="A29" s="64">
        <v>1701</v>
      </c>
      <c r="B29" s="65" t="s">
        <v>65</v>
      </c>
      <c r="C29" s="13" t="s">
        <v>14</v>
      </c>
      <c r="D29" s="14">
        <v>39438000</v>
      </c>
      <c r="E29" s="14">
        <v>40399538</v>
      </c>
      <c r="F29" s="14">
        <v>0</v>
      </c>
      <c r="G29" s="14">
        <v>0</v>
      </c>
      <c r="H29" s="14">
        <v>40399538</v>
      </c>
      <c r="I29" s="14">
        <v>40399538</v>
      </c>
    </row>
    <row r="30" spans="1:9" ht="24.95" customHeight="1" x14ac:dyDescent="0.2">
      <c r="A30" s="64"/>
      <c r="B30" s="65"/>
      <c r="C30" s="15" t="s">
        <v>24</v>
      </c>
      <c r="D30" s="133">
        <v>39438000</v>
      </c>
      <c r="E30" s="133">
        <v>40399538</v>
      </c>
      <c r="F30" s="133">
        <v>0</v>
      </c>
      <c r="G30" s="133">
        <v>0</v>
      </c>
      <c r="H30" s="133">
        <v>40399538</v>
      </c>
      <c r="I30" s="133">
        <v>40399538</v>
      </c>
    </row>
    <row r="31" spans="1:9" ht="24.95" customHeight="1" x14ac:dyDescent="0.2">
      <c r="A31" s="64">
        <v>1702</v>
      </c>
      <c r="B31" s="65" t="s">
        <v>66</v>
      </c>
      <c r="C31" s="13" t="s">
        <v>14</v>
      </c>
      <c r="D31" s="14">
        <v>15109446</v>
      </c>
      <c r="E31" s="14">
        <v>15182335</v>
      </c>
      <c r="F31" s="14">
        <v>0</v>
      </c>
      <c r="G31" s="14">
        <v>0</v>
      </c>
      <c r="H31" s="14">
        <v>15182335</v>
      </c>
      <c r="I31" s="14">
        <v>15182335</v>
      </c>
    </row>
    <row r="32" spans="1:9" ht="30" customHeight="1" x14ac:dyDescent="0.2">
      <c r="A32" s="64"/>
      <c r="B32" s="65"/>
      <c r="C32" s="15" t="s">
        <v>24</v>
      </c>
      <c r="D32" s="133">
        <v>15109446</v>
      </c>
      <c r="E32" s="133">
        <v>15182335</v>
      </c>
      <c r="F32" s="133">
        <v>0</v>
      </c>
      <c r="G32" s="133">
        <v>0</v>
      </c>
      <c r="H32" s="133">
        <v>15182335</v>
      </c>
      <c r="I32" s="133">
        <v>15182335</v>
      </c>
    </row>
    <row r="33" spans="1:9" ht="24.95" customHeight="1" x14ac:dyDescent="0.2">
      <c r="A33" s="64">
        <v>1709</v>
      </c>
      <c r="B33" s="65" t="s">
        <v>67</v>
      </c>
      <c r="C33" s="13" t="s">
        <v>14</v>
      </c>
      <c r="D33" s="14">
        <v>11121000</v>
      </c>
      <c r="E33" s="14">
        <v>11116000</v>
      </c>
      <c r="F33" s="14">
        <v>0</v>
      </c>
      <c r="G33" s="14">
        <v>0</v>
      </c>
      <c r="H33" s="14">
        <v>11116000</v>
      </c>
      <c r="I33" s="14">
        <v>11116000</v>
      </c>
    </row>
    <row r="34" spans="1:9" ht="24.95" customHeight="1" x14ac:dyDescent="0.2">
      <c r="A34" s="64"/>
      <c r="B34" s="65"/>
      <c r="C34" s="15" t="s">
        <v>24</v>
      </c>
      <c r="D34" s="133">
        <v>11121000</v>
      </c>
      <c r="E34" s="133">
        <v>11116000</v>
      </c>
      <c r="F34" s="133">
        <v>0</v>
      </c>
      <c r="G34" s="133">
        <v>0</v>
      </c>
      <c r="H34" s="133">
        <v>11116000</v>
      </c>
      <c r="I34" s="133">
        <v>11116000</v>
      </c>
    </row>
    <row r="35" spans="1:9" ht="24.95" customHeight="1" x14ac:dyDescent="0.2">
      <c r="A35" s="64">
        <v>1811</v>
      </c>
      <c r="B35" s="65" t="s">
        <v>68</v>
      </c>
      <c r="C35" s="13" t="s">
        <v>13</v>
      </c>
      <c r="D35" s="14">
        <v>73500</v>
      </c>
      <c r="E35" s="14">
        <v>303628</v>
      </c>
      <c r="F35" s="14">
        <v>0</v>
      </c>
      <c r="G35" s="14">
        <v>0</v>
      </c>
      <c r="H35" s="14">
        <v>303628</v>
      </c>
      <c r="I35" s="14">
        <v>303628</v>
      </c>
    </row>
    <row r="36" spans="1:9" ht="24.95" customHeight="1" x14ac:dyDescent="0.2">
      <c r="A36" s="64"/>
      <c r="B36" s="65"/>
      <c r="C36" s="15" t="s">
        <v>24</v>
      </c>
      <c r="D36" s="133">
        <v>73500</v>
      </c>
      <c r="E36" s="133">
        <v>303628</v>
      </c>
      <c r="F36" s="133">
        <v>0</v>
      </c>
      <c r="G36" s="133">
        <v>0</v>
      </c>
      <c r="H36" s="133">
        <v>303628</v>
      </c>
      <c r="I36" s="133">
        <v>303628</v>
      </c>
    </row>
    <row r="37" spans="1:9" ht="24.95" customHeight="1" x14ac:dyDescent="0.2">
      <c r="A37" s="64">
        <v>1910</v>
      </c>
      <c r="B37" s="65" t="s">
        <v>69</v>
      </c>
      <c r="C37" s="13" t="s">
        <v>13</v>
      </c>
      <c r="D37" s="14">
        <v>2422584</v>
      </c>
      <c r="E37" s="14">
        <v>2422584</v>
      </c>
      <c r="F37" s="14">
        <v>0</v>
      </c>
      <c r="G37" s="14">
        <v>0</v>
      </c>
      <c r="H37" s="14">
        <v>2422584</v>
      </c>
      <c r="I37" s="14">
        <v>2422584</v>
      </c>
    </row>
    <row r="38" spans="1:9" ht="24.95" customHeight="1" x14ac:dyDescent="0.2">
      <c r="A38" s="64"/>
      <c r="B38" s="65"/>
      <c r="C38" s="15" t="s">
        <v>24</v>
      </c>
      <c r="D38" s="133">
        <v>2422584</v>
      </c>
      <c r="E38" s="133">
        <v>2422584</v>
      </c>
      <c r="F38" s="133">
        <v>0</v>
      </c>
      <c r="G38" s="133">
        <v>0</v>
      </c>
      <c r="H38" s="133">
        <v>2422584</v>
      </c>
      <c r="I38" s="133">
        <v>2422584</v>
      </c>
    </row>
    <row r="39" spans="1:9" ht="40.5" customHeight="1" x14ac:dyDescent="0.2">
      <c r="A39" s="64">
        <v>2023</v>
      </c>
      <c r="B39" s="65" t="s">
        <v>71</v>
      </c>
      <c r="C39" s="13" t="s">
        <v>14</v>
      </c>
      <c r="D39" s="14">
        <v>11032000</v>
      </c>
      <c r="E39" s="14">
        <v>8808062</v>
      </c>
      <c r="F39" s="14">
        <v>0</v>
      </c>
      <c r="G39" s="14">
        <v>0</v>
      </c>
      <c r="H39" s="14">
        <v>8808062</v>
      </c>
      <c r="I39" s="14">
        <v>8808062</v>
      </c>
    </row>
    <row r="40" spans="1:9" ht="24" customHeight="1" x14ac:dyDescent="0.2">
      <c r="A40" s="64"/>
      <c r="B40" s="65"/>
      <c r="C40" s="15" t="s">
        <v>24</v>
      </c>
      <c r="D40" s="133">
        <v>11032000</v>
      </c>
      <c r="E40" s="133">
        <v>8808062</v>
      </c>
      <c r="F40" s="133">
        <v>0</v>
      </c>
      <c r="G40" s="133">
        <v>0</v>
      </c>
      <c r="H40" s="133">
        <v>8808062</v>
      </c>
      <c r="I40" s="133">
        <v>8808062</v>
      </c>
    </row>
    <row r="41" spans="1:9" ht="24.95" customHeight="1" x14ac:dyDescent="0.2">
      <c r="A41" s="64">
        <v>2100</v>
      </c>
      <c r="B41" s="65" t="s">
        <v>72</v>
      </c>
      <c r="C41" s="13" t="s">
        <v>14</v>
      </c>
      <c r="D41" s="14">
        <v>37533806</v>
      </c>
      <c r="E41" s="14">
        <v>37867042</v>
      </c>
      <c r="F41" s="14">
        <v>0</v>
      </c>
      <c r="G41" s="14">
        <v>0</v>
      </c>
      <c r="H41" s="14">
        <v>37867042</v>
      </c>
      <c r="I41" s="14">
        <v>37867042</v>
      </c>
    </row>
    <row r="42" spans="1:9" ht="24.95" customHeight="1" x14ac:dyDescent="0.2">
      <c r="A42" s="64"/>
      <c r="B42" s="65"/>
      <c r="C42" s="15" t="s">
        <v>24</v>
      </c>
      <c r="D42" s="133">
        <v>37533806</v>
      </c>
      <c r="E42" s="133">
        <v>37867042</v>
      </c>
      <c r="F42" s="133">
        <v>0</v>
      </c>
      <c r="G42" s="133">
        <v>0</v>
      </c>
      <c r="H42" s="133">
        <v>37867042</v>
      </c>
      <c r="I42" s="133">
        <v>37867042</v>
      </c>
    </row>
    <row r="43" spans="1:9" ht="24.95" customHeight="1" x14ac:dyDescent="0.2">
      <c r="A43" s="64">
        <v>2310</v>
      </c>
      <c r="B43" s="65" t="s">
        <v>75</v>
      </c>
      <c r="C43" s="13" t="s">
        <v>14</v>
      </c>
      <c r="D43" s="14">
        <v>7560824</v>
      </c>
      <c r="E43" s="14">
        <v>7455340</v>
      </c>
      <c r="F43" s="14">
        <v>0</v>
      </c>
      <c r="G43" s="14">
        <v>0</v>
      </c>
      <c r="H43" s="14">
        <v>7455340</v>
      </c>
      <c r="I43" s="14">
        <v>7455340</v>
      </c>
    </row>
    <row r="44" spans="1:9" ht="24.95" customHeight="1" x14ac:dyDescent="0.2">
      <c r="A44" s="64"/>
      <c r="B44" s="65"/>
      <c r="C44" s="15" t="s">
        <v>24</v>
      </c>
      <c r="D44" s="133">
        <v>7560824</v>
      </c>
      <c r="E44" s="133">
        <v>7455340</v>
      </c>
      <c r="F44" s="133">
        <v>0</v>
      </c>
      <c r="G44" s="133">
        <v>0</v>
      </c>
      <c r="H44" s="133">
        <v>7455340</v>
      </c>
      <c r="I44" s="133">
        <v>7455340</v>
      </c>
    </row>
    <row r="45" spans="1:9" ht="24.95" customHeight="1" x14ac:dyDescent="0.2">
      <c r="A45" s="64">
        <v>2394</v>
      </c>
      <c r="B45" s="65" t="s">
        <v>78</v>
      </c>
      <c r="C45" s="13" t="s">
        <v>14</v>
      </c>
      <c r="D45" s="14">
        <v>136500000</v>
      </c>
      <c r="E45" s="14">
        <v>136500000</v>
      </c>
      <c r="F45" s="14">
        <v>0</v>
      </c>
      <c r="G45" s="14">
        <v>0</v>
      </c>
      <c r="H45" s="14">
        <v>136500000</v>
      </c>
      <c r="I45" s="14">
        <v>136500000</v>
      </c>
    </row>
    <row r="46" spans="1:9" ht="24.95" customHeight="1" x14ac:dyDescent="0.2">
      <c r="A46" s="64"/>
      <c r="B46" s="65"/>
      <c r="C46" s="15" t="s">
        <v>24</v>
      </c>
      <c r="D46" s="133">
        <v>136500000</v>
      </c>
      <c r="E46" s="133">
        <v>136500000</v>
      </c>
      <c r="F46" s="133">
        <v>0</v>
      </c>
      <c r="G46" s="133">
        <v>0</v>
      </c>
      <c r="H46" s="133">
        <v>136500000</v>
      </c>
      <c r="I46" s="133">
        <v>136500000</v>
      </c>
    </row>
    <row r="47" spans="1:9" ht="24.95" customHeight="1" x14ac:dyDescent="0.2">
      <c r="A47" s="64">
        <v>2395</v>
      </c>
      <c r="B47" s="65" t="s">
        <v>79</v>
      </c>
      <c r="C47" s="43" t="s">
        <v>14</v>
      </c>
      <c r="D47" s="14">
        <v>6550000</v>
      </c>
      <c r="E47" s="14">
        <v>6550000</v>
      </c>
      <c r="F47" s="14">
        <v>0</v>
      </c>
      <c r="G47" s="14">
        <v>0</v>
      </c>
      <c r="H47" s="14">
        <v>6550000</v>
      </c>
      <c r="I47" s="14">
        <v>6550000</v>
      </c>
    </row>
    <row r="48" spans="1:9" ht="24.95" customHeight="1" x14ac:dyDescent="0.2">
      <c r="A48" s="64"/>
      <c r="B48" s="65"/>
      <c r="C48" s="15" t="s">
        <v>24</v>
      </c>
      <c r="D48" s="133">
        <v>6550000</v>
      </c>
      <c r="E48" s="133">
        <v>6550000</v>
      </c>
      <c r="F48" s="133">
        <v>0</v>
      </c>
      <c r="G48" s="133">
        <v>0</v>
      </c>
      <c r="H48" s="133">
        <v>6550000</v>
      </c>
      <c r="I48" s="133">
        <v>6550000</v>
      </c>
    </row>
    <row r="49" spans="1:9" ht="24.95" customHeight="1" x14ac:dyDescent="0.2">
      <c r="A49" s="64">
        <v>2410</v>
      </c>
      <c r="B49" s="65" t="s">
        <v>80</v>
      </c>
      <c r="C49" s="13" t="s">
        <v>14</v>
      </c>
      <c r="D49" s="14">
        <v>415383523</v>
      </c>
      <c r="E49" s="14">
        <v>413007815</v>
      </c>
      <c r="F49" s="14">
        <v>0</v>
      </c>
      <c r="G49" s="14">
        <v>0</v>
      </c>
      <c r="H49" s="14">
        <v>413007815</v>
      </c>
      <c r="I49" s="14">
        <v>413007815</v>
      </c>
    </row>
    <row r="50" spans="1:9" ht="24.95" customHeight="1" x14ac:dyDescent="0.2">
      <c r="A50" s="64"/>
      <c r="B50" s="65"/>
      <c r="C50" s="15" t="s">
        <v>24</v>
      </c>
      <c r="D50" s="133">
        <v>415383523</v>
      </c>
      <c r="E50" s="133">
        <v>413007815</v>
      </c>
      <c r="F50" s="133">
        <v>0</v>
      </c>
      <c r="G50" s="133">
        <v>0</v>
      </c>
      <c r="H50" s="133">
        <v>413007815</v>
      </c>
      <c r="I50" s="133">
        <v>413007815</v>
      </c>
    </row>
    <row r="51" spans="1:9" ht="24.95" customHeight="1" x14ac:dyDescent="0.2">
      <c r="A51" s="64">
        <v>2511</v>
      </c>
      <c r="B51" s="65" t="s">
        <v>83</v>
      </c>
      <c r="C51" s="13" t="s">
        <v>14</v>
      </c>
      <c r="D51" s="14">
        <v>55381000</v>
      </c>
      <c r="E51" s="14">
        <v>55381000</v>
      </c>
      <c r="F51" s="14">
        <v>0</v>
      </c>
      <c r="G51" s="14">
        <v>0</v>
      </c>
      <c r="H51" s="14">
        <v>55381000</v>
      </c>
      <c r="I51" s="14">
        <v>55381000</v>
      </c>
    </row>
    <row r="52" spans="1:9" ht="24.95" customHeight="1" x14ac:dyDescent="0.2">
      <c r="A52" s="64"/>
      <c r="B52" s="65"/>
      <c r="C52" s="15" t="s">
        <v>24</v>
      </c>
      <c r="D52" s="133">
        <v>55381000</v>
      </c>
      <c r="E52" s="133">
        <v>55381000</v>
      </c>
      <c r="F52" s="133">
        <v>0</v>
      </c>
      <c r="G52" s="133">
        <v>0</v>
      </c>
      <c r="H52" s="133">
        <v>55381000</v>
      </c>
      <c r="I52" s="133">
        <v>55381000</v>
      </c>
    </row>
    <row r="53" spans="1:9" ht="24.95" customHeight="1" x14ac:dyDescent="0.2">
      <c r="A53" s="64">
        <v>2512</v>
      </c>
      <c r="B53" s="65" t="s">
        <v>84</v>
      </c>
      <c r="C53" s="13" t="s">
        <v>13</v>
      </c>
      <c r="D53" s="14">
        <v>1850000</v>
      </c>
      <c r="E53" s="14">
        <v>1837000</v>
      </c>
      <c r="F53" s="14">
        <v>0</v>
      </c>
      <c r="G53" s="14">
        <v>0</v>
      </c>
      <c r="H53" s="14">
        <v>1837000</v>
      </c>
      <c r="I53" s="14">
        <v>1837000</v>
      </c>
    </row>
    <row r="54" spans="1:9" ht="24.95" customHeight="1" x14ac:dyDescent="0.2">
      <c r="A54" s="64"/>
      <c r="B54" s="65"/>
      <c r="C54" s="15" t="s">
        <v>24</v>
      </c>
      <c r="D54" s="133">
        <v>1850000</v>
      </c>
      <c r="E54" s="133">
        <v>1837000</v>
      </c>
      <c r="F54" s="133">
        <v>0</v>
      </c>
      <c r="G54" s="133">
        <v>0</v>
      </c>
      <c r="H54" s="133">
        <v>1837000</v>
      </c>
      <c r="I54" s="133">
        <v>1837000</v>
      </c>
    </row>
    <row r="55" spans="1:9" ht="24.95" customHeight="1" x14ac:dyDescent="0.2">
      <c r="A55" s="64">
        <v>2599</v>
      </c>
      <c r="B55" s="65" t="s">
        <v>85</v>
      </c>
      <c r="C55" s="13" t="s">
        <v>14</v>
      </c>
      <c r="D55" s="14">
        <v>3210000</v>
      </c>
      <c r="E55" s="14">
        <v>3210000</v>
      </c>
      <c r="F55" s="14">
        <v>0</v>
      </c>
      <c r="G55" s="14">
        <v>0</v>
      </c>
      <c r="H55" s="14">
        <v>3210000</v>
      </c>
      <c r="I55" s="14">
        <v>3210000</v>
      </c>
    </row>
    <row r="56" spans="1:9" ht="24.95" customHeight="1" x14ac:dyDescent="0.2">
      <c r="A56" s="64"/>
      <c r="B56" s="65"/>
      <c r="C56" s="15" t="s">
        <v>24</v>
      </c>
      <c r="D56" s="133">
        <v>3210000</v>
      </c>
      <c r="E56" s="133">
        <v>3210000</v>
      </c>
      <c r="F56" s="133">
        <v>0</v>
      </c>
      <c r="G56" s="133">
        <v>0</v>
      </c>
      <c r="H56" s="133">
        <v>3210000</v>
      </c>
      <c r="I56" s="133">
        <v>3210000</v>
      </c>
    </row>
    <row r="57" spans="1:9" ht="24.95" customHeight="1" x14ac:dyDescent="0.2">
      <c r="A57" s="64">
        <v>3100</v>
      </c>
      <c r="B57" s="65" t="s">
        <v>86</v>
      </c>
      <c r="C57" s="13" t="s">
        <v>14</v>
      </c>
      <c r="D57" s="14">
        <v>9277771</v>
      </c>
      <c r="E57" s="14">
        <v>9268391</v>
      </c>
      <c r="F57" s="14">
        <v>0</v>
      </c>
      <c r="G57" s="14">
        <v>0</v>
      </c>
      <c r="H57" s="14">
        <v>9268391</v>
      </c>
      <c r="I57" s="14">
        <v>9268391</v>
      </c>
    </row>
    <row r="58" spans="1:9" ht="24.95" customHeight="1" x14ac:dyDescent="0.2">
      <c r="A58" s="64"/>
      <c r="B58" s="65"/>
      <c r="C58" s="15" t="s">
        <v>24</v>
      </c>
      <c r="D58" s="16">
        <v>9277771</v>
      </c>
      <c r="E58" s="133">
        <v>9268391</v>
      </c>
      <c r="F58" s="133">
        <v>0</v>
      </c>
      <c r="G58" s="133">
        <v>0</v>
      </c>
      <c r="H58" s="133">
        <v>9268391</v>
      </c>
      <c r="I58" s="133">
        <v>9268391</v>
      </c>
    </row>
    <row r="59" spans="1:9" ht="30.75" customHeight="1" x14ac:dyDescent="0.2">
      <c r="A59" s="75" t="s">
        <v>16</v>
      </c>
      <c r="B59" s="75"/>
      <c r="C59" s="75"/>
      <c r="D59" s="15">
        <f t="shared" ref="D59:I59" si="0">D5+D7+D9+D11+D13+D15+D17+D19+D21+D26+D28+D30+D32+D34+D36+D38+D40+D42+D44+D46+D48+D50+D52+D54+D56+D58</f>
        <v>1146042707</v>
      </c>
      <c r="E59" s="15">
        <f t="shared" si="0"/>
        <v>1144232795</v>
      </c>
      <c r="F59" s="15">
        <f t="shared" si="0"/>
        <v>0</v>
      </c>
      <c r="G59" s="15">
        <f t="shared" si="0"/>
        <v>1091400</v>
      </c>
      <c r="H59" s="15">
        <f t="shared" si="0"/>
        <v>1145324195</v>
      </c>
      <c r="I59" s="15">
        <f t="shared" si="0"/>
        <v>1145324195</v>
      </c>
    </row>
  </sheetData>
  <mergeCells count="57">
    <mergeCell ref="A57:A58"/>
    <mergeCell ref="B57:B58"/>
    <mergeCell ref="A59:C59"/>
    <mergeCell ref="A51:A52"/>
    <mergeCell ref="B51:B52"/>
    <mergeCell ref="A53:A54"/>
    <mergeCell ref="B53:B54"/>
    <mergeCell ref="A55:A56"/>
    <mergeCell ref="B55:B56"/>
    <mergeCell ref="A45:A46"/>
    <mergeCell ref="B45:B46"/>
    <mergeCell ref="A47:A48"/>
    <mergeCell ref="B47:B48"/>
    <mergeCell ref="A49:A50"/>
    <mergeCell ref="B49:B50"/>
    <mergeCell ref="A39:A40"/>
    <mergeCell ref="B39:B40"/>
    <mergeCell ref="A41:A42"/>
    <mergeCell ref="B41:B42"/>
    <mergeCell ref="A43:A44"/>
    <mergeCell ref="B43:B44"/>
    <mergeCell ref="A33:A34"/>
    <mergeCell ref="B33:B34"/>
    <mergeCell ref="A35:A36"/>
    <mergeCell ref="B35:B36"/>
    <mergeCell ref="A37:A38"/>
    <mergeCell ref="B37:B38"/>
    <mergeCell ref="A27:A28"/>
    <mergeCell ref="B27:B28"/>
    <mergeCell ref="A29:A30"/>
    <mergeCell ref="B29:B30"/>
    <mergeCell ref="A31:A32"/>
    <mergeCell ref="B31:B32"/>
    <mergeCell ref="A20:A21"/>
    <mergeCell ref="B20:B21"/>
    <mergeCell ref="A22:I22"/>
    <mergeCell ref="A23:I23"/>
    <mergeCell ref="A25:A26"/>
    <mergeCell ref="B25:B26"/>
    <mergeCell ref="A14:A15"/>
    <mergeCell ref="B14:B15"/>
    <mergeCell ref="A16:A17"/>
    <mergeCell ref="B16:B17"/>
    <mergeCell ref="A18:A19"/>
    <mergeCell ref="B18:B19"/>
    <mergeCell ref="A8:A9"/>
    <mergeCell ref="B8:B9"/>
    <mergeCell ref="A10:A11"/>
    <mergeCell ref="B10:B11"/>
    <mergeCell ref="A12:A13"/>
    <mergeCell ref="B12:B13"/>
    <mergeCell ref="A1:I1"/>
    <mergeCell ref="A2:I2"/>
    <mergeCell ref="A4:A5"/>
    <mergeCell ref="B4:B5"/>
    <mergeCell ref="A6:A7"/>
    <mergeCell ref="B6:B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D074B-863F-489A-8D6D-BCAED99720BC}">
  <dimension ref="A1:H7"/>
  <sheetViews>
    <sheetView rightToLeft="1" workbookViewId="0">
      <selection activeCell="G13" sqref="G13"/>
    </sheetView>
  </sheetViews>
  <sheetFormatPr defaultRowHeight="24.95" customHeight="1" x14ac:dyDescent="0.2"/>
  <cols>
    <col min="1" max="1" width="9.140625" style="10"/>
    <col min="2" max="2" width="21.42578125" style="10" customWidth="1"/>
    <col min="3" max="3" width="15.7109375" style="10" customWidth="1"/>
    <col min="4" max="4" width="17" style="10" customWidth="1"/>
    <col min="5" max="7" width="15.7109375" style="10" customWidth="1"/>
    <col min="8" max="8" width="21.140625" style="10" customWidth="1"/>
    <col min="9" max="16384" width="9.140625" style="10"/>
  </cols>
  <sheetData>
    <row r="1" spans="1:8" ht="18" x14ac:dyDescent="0.2">
      <c r="A1" s="58" t="s">
        <v>215</v>
      </c>
      <c r="B1" s="58"/>
      <c r="C1" s="58"/>
      <c r="D1" s="58"/>
      <c r="E1" s="58"/>
      <c r="F1" s="58"/>
      <c r="G1" s="58"/>
      <c r="H1" s="58"/>
    </row>
    <row r="2" spans="1:8" ht="18" x14ac:dyDescent="0.2">
      <c r="A2" s="59" t="s">
        <v>216</v>
      </c>
      <c r="B2" s="59"/>
      <c r="C2" s="59"/>
      <c r="D2" s="59"/>
      <c r="E2" s="59"/>
      <c r="F2" s="59"/>
      <c r="G2" s="59"/>
      <c r="H2" s="59"/>
    </row>
    <row r="3" spans="1:8" ht="14.25" x14ac:dyDescent="0.2">
      <c r="A3" s="93" t="s">
        <v>2</v>
      </c>
      <c r="B3" s="93" t="s">
        <v>3</v>
      </c>
      <c r="C3" s="93" t="s">
        <v>4</v>
      </c>
      <c r="D3" s="94" t="s">
        <v>110</v>
      </c>
      <c r="E3" s="94" t="s">
        <v>111</v>
      </c>
      <c r="F3" s="94" t="s">
        <v>112</v>
      </c>
      <c r="G3" s="94" t="s">
        <v>113</v>
      </c>
      <c r="H3" s="94" t="s">
        <v>114</v>
      </c>
    </row>
    <row r="4" spans="1:8" ht="14.25" x14ac:dyDescent="0.2">
      <c r="A4" s="93"/>
      <c r="B4" s="93"/>
      <c r="C4" s="93"/>
      <c r="D4" s="94"/>
      <c r="E4" s="94"/>
      <c r="F4" s="94"/>
      <c r="G4" s="94"/>
      <c r="H4" s="94"/>
    </row>
    <row r="5" spans="1:8" ht="15.75" x14ac:dyDescent="0.2">
      <c r="A5" s="90" t="s">
        <v>11</v>
      </c>
      <c r="B5" s="91" t="s">
        <v>12</v>
      </c>
      <c r="C5" s="116" t="s">
        <v>13</v>
      </c>
      <c r="D5" s="22">
        <v>2654956</v>
      </c>
      <c r="E5" s="22">
        <v>100</v>
      </c>
      <c r="F5" s="22">
        <v>204508</v>
      </c>
      <c r="G5" s="22">
        <v>79200</v>
      </c>
      <c r="H5" s="22">
        <v>2938764</v>
      </c>
    </row>
    <row r="6" spans="1:8" ht="15.75" x14ac:dyDescent="0.2">
      <c r="A6" s="90"/>
      <c r="B6" s="91"/>
      <c r="C6" s="116" t="s">
        <v>14</v>
      </c>
      <c r="D6" s="22">
        <v>528735847</v>
      </c>
      <c r="E6" s="22">
        <v>68375038</v>
      </c>
      <c r="F6" s="22">
        <v>56291438</v>
      </c>
      <c r="G6" s="22">
        <v>32791072</v>
      </c>
      <c r="H6" s="22">
        <v>686193395</v>
      </c>
    </row>
    <row r="7" spans="1:8" ht="15.75" x14ac:dyDescent="0.2">
      <c r="A7" s="81" t="s">
        <v>115</v>
      </c>
      <c r="B7" s="81"/>
      <c r="C7" s="81"/>
      <c r="D7" s="46">
        <f>SUM(D5:D6)</f>
        <v>531390803</v>
      </c>
      <c r="E7" s="46">
        <f>SUM(E5:E6)</f>
        <v>68375138</v>
      </c>
      <c r="F7" s="46">
        <f>SUM(F5:F6)</f>
        <v>56495946</v>
      </c>
      <c r="G7" s="46">
        <f>SUM(G5:G6)</f>
        <v>32870272</v>
      </c>
      <c r="H7" s="46">
        <f>SUM(H5:H6)</f>
        <v>689132159</v>
      </c>
    </row>
  </sheetData>
  <mergeCells count="13">
    <mergeCell ref="A5:A6"/>
    <mergeCell ref="B5:B6"/>
    <mergeCell ref="A7:C7"/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0D05-E05A-462F-902B-C2A6CF023484}">
  <dimension ref="A1:H34"/>
  <sheetViews>
    <sheetView rightToLeft="1" workbookViewId="0">
      <selection activeCell="M19" sqref="M19"/>
    </sheetView>
  </sheetViews>
  <sheetFormatPr defaultRowHeight="14.25" x14ac:dyDescent="0.2"/>
  <cols>
    <col min="1" max="1" width="9.140625" style="10"/>
    <col min="2" max="2" width="29.5703125" style="114" customWidth="1"/>
    <col min="3" max="8" width="16.5703125" style="10" customWidth="1"/>
    <col min="9" max="16384" width="9.140625" style="10"/>
  </cols>
  <sheetData>
    <row r="1" spans="1:8" ht="18" x14ac:dyDescent="0.2">
      <c r="A1" s="58" t="s">
        <v>217</v>
      </c>
      <c r="B1" s="58"/>
      <c r="C1" s="58"/>
      <c r="D1" s="58"/>
      <c r="E1" s="58"/>
      <c r="F1" s="58"/>
      <c r="G1" s="58"/>
      <c r="H1" s="58"/>
    </row>
    <row r="2" spans="1:8" ht="18" x14ac:dyDescent="0.2">
      <c r="A2" s="59" t="s">
        <v>218</v>
      </c>
      <c r="B2" s="59"/>
      <c r="C2" s="59"/>
      <c r="D2" s="59"/>
      <c r="E2" s="59"/>
      <c r="F2" s="59"/>
      <c r="G2" s="59"/>
      <c r="H2" s="59"/>
    </row>
    <row r="3" spans="1:8" x14ac:dyDescent="0.2">
      <c r="A3" s="93" t="s">
        <v>2</v>
      </c>
      <c r="B3" s="93" t="s">
        <v>3</v>
      </c>
      <c r="C3" s="93" t="s">
        <v>4</v>
      </c>
      <c r="D3" s="94" t="s">
        <v>110</v>
      </c>
      <c r="E3" s="94" t="s">
        <v>111</v>
      </c>
      <c r="F3" s="94" t="s">
        <v>112</v>
      </c>
      <c r="G3" s="94" t="s">
        <v>113</v>
      </c>
      <c r="H3" s="94" t="s">
        <v>114</v>
      </c>
    </row>
    <row r="4" spans="1:8" x14ac:dyDescent="0.2">
      <c r="A4" s="93"/>
      <c r="B4" s="93"/>
      <c r="C4" s="93"/>
      <c r="D4" s="94"/>
      <c r="E4" s="94"/>
      <c r="F4" s="94"/>
      <c r="G4" s="94"/>
      <c r="H4" s="94"/>
    </row>
    <row r="5" spans="1:8" ht="15.75" x14ac:dyDescent="0.2">
      <c r="A5" s="95">
        <v>10</v>
      </c>
      <c r="B5" s="65" t="s">
        <v>23</v>
      </c>
      <c r="C5" s="24" t="s">
        <v>14</v>
      </c>
      <c r="D5" s="22">
        <v>132236820</v>
      </c>
      <c r="E5" s="22">
        <v>13368357</v>
      </c>
      <c r="F5" s="22">
        <v>5081130</v>
      </c>
      <c r="G5" s="22">
        <v>5164540</v>
      </c>
      <c r="H5" s="22">
        <v>155850847</v>
      </c>
    </row>
    <row r="6" spans="1:8" ht="15.75" x14ac:dyDescent="0.2">
      <c r="A6" s="95"/>
      <c r="B6" s="65"/>
      <c r="C6" s="15" t="s">
        <v>28</v>
      </c>
      <c r="D6" s="39">
        <v>132236820</v>
      </c>
      <c r="E6" s="39">
        <v>13368357</v>
      </c>
      <c r="F6" s="39">
        <v>5081130</v>
      </c>
      <c r="G6" s="39">
        <v>5164540</v>
      </c>
      <c r="H6" s="39">
        <v>155850847</v>
      </c>
    </row>
    <row r="7" spans="1:8" ht="15.75" x14ac:dyDescent="0.2">
      <c r="A7" s="95">
        <v>11</v>
      </c>
      <c r="B7" s="65" t="s">
        <v>25</v>
      </c>
      <c r="C7" s="24" t="s">
        <v>14</v>
      </c>
      <c r="D7" s="22">
        <v>36528467</v>
      </c>
      <c r="E7" s="22">
        <v>40197254</v>
      </c>
      <c r="F7" s="22">
        <v>1770184</v>
      </c>
      <c r="G7" s="22">
        <v>9328557</v>
      </c>
      <c r="H7" s="22">
        <v>87824462</v>
      </c>
    </row>
    <row r="8" spans="1:8" ht="15.75" x14ac:dyDescent="0.2">
      <c r="A8" s="95"/>
      <c r="B8" s="65"/>
      <c r="C8" s="15" t="s">
        <v>28</v>
      </c>
      <c r="D8" s="39">
        <v>36528467</v>
      </c>
      <c r="E8" s="39">
        <v>40197254</v>
      </c>
      <c r="F8" s="39">
        <v>1770184</v>
      </c>
      <c r="G8" s="39">
        <v>9328557</v>
      </c>
      <c r="H8" s="39">
        <v>87824462</v>
      </c>
    </row>
    <row r="9" spans="1:8" ht="15.75" x14ac:dyDescent="0.2">
      <c r="A9" s="95">
        <v>16</v>
      </c>
      <c r="B9" s="65" t="s">
        <v>29</v>
      </c>
      <c r="C9" s="13" t="s">
        <v>14</v>
      </c>
      <c r="D9" s="22">
        <v>153608</v>
      </c>
      <c r="E9" s="22">
        <v>5880</v>
      </c>
      <c r="F9" s="22">
        <v>65088</v>
      </c>
      <c r="G9" s="22">
        <v>30300</v>
      </c>
      <c r="H9" s="22">
        <v>254876</v>
      </c>
    </row>
    <row r="10" spans="1:8" ht="15.75" x14ac:dyDescent="0.2">
      <c r="A10" s="95"/>
      <c r="B10" s="65"/>
      <c r="C10" s="15" t="s">
        <v>28</v>
      </c>
      <c r="D10" s="39">
        <v>153608</v>
      </c>
      <c r="E10" s="39">
        <v>5880</v>
      </c>
      <c r="F10" s="39">
        <v>65088</v>
      </c>
      <c r="G10" s="39">
        <v>30300</v>
      </c>
      <c r="H10" s="39">
        <v>254876</v>
      </c>
    </row>
    <row r="11" spans="1:8" ht="15.75" x14ac:dyDescent="0.2">
      <c r="A11" s="95">
        <v>17</v>
      </c>
      <c r="B11" s="65" t="s">
        <v>30</v>
      </c>
      <c r="C11" s="13" t="s">
        <v>14</v>
      </c>
      <c r="D11" s="22">
        <v>34745935</v>
      </c>
      <c r="E11" s="22">
        <v>1183935</v>
      </c>
      <c r="F11" s="22">
        <v>1518253</v>
      </c>
      <c r="G11" s="22">
        <v>1927129</v>
      </c>
      <c r="H11" s="22">
        <v>39375252</v>
      </c>
    </row>
    <row r="12" spans="1:8" ht="15.75" x14ac:dyDescent="0.2">
      <c r="A12" s="95"/>
      <c r="B12" s="65"/>
      <c r="C12" s="15" t="s">
        <v>28</v>
      </c>
      <c r="D12" s="39">
        <v>34745935</v>
      </c>
      <c r="E12" s="39">
        <v>1183935</v>
      </c>
      <c r="F12" s="39">
        <v>1518253</v>
      </c>
      <c r="G12" s="39">
        <v>1927129</v>
      </c>
      <c r="H12" s="39">
        <v>39375252</v>
      </c>
    </row>
    <row r="13" spans="1:8" ht="15.75" x14ac:dyDescent="0.2">
      <c r="A13" s="95">
        <v>18</v>
      </c>
      <c r="B13" s="65" t="s">
        <v>31</v>
      </c>
      <c r="C13" s="13" t="s">
        <v>13</v>
      </c>
      <c r="D13" s="22">
        <v>230188</v>
      </c>
      <c r="E13" s="22">
        <v>100</v>
      </c>
      <c r="F13" s="22">
        <v>69378</v>
      </c>
      <c r="G13" s="22">
        <v>26200</v>
      </c>
      <c r="H13" s="22">
        <v>325866</v>
      </c>
    </row>
    <row r="14" spans="1:8" ht="15.75" x14ac:dyDescent="0.2">
      <c r="A14" s="95"/>
      <c r="B14" s="65"/>
      <c r="C14" s="15" t="s">
        <v>28</v>
      </c>
      <c r="D14" s="39">
        <v>230188</v>
      </c>
      <c r="E14" s="39">
        <v>100</v>
      </c>
      <c r="F14" s="39">
        <v>69378</v>
      </c>
      <c r="G14" s="39">
        <v>26200</v>
      </c>
      <c r="H14" s="39">
        <v>325866</v>
      </c>
    </row>
    <row r="15" spans="1:8" ht="15.75" x14ac:dyDescent="0.2">
      <c r="A15" s="95">
        <v>19</v>
      </c>
      <c r="B15" s="65" t="s">
        <v>32</v>
      </c>
      <c r="C15" s="13" t="s">
        <v>13</v>
      </c>
      <c r="D15" s="22">
        <v>817018</v>
      </c>
      <c r="E15" s="22">
        <v>0</v>
      </c>
      <c r="F15" s="22">
        <v>122680</v>
      </c>
      <c r="G15" s="22">
        <v>51000</v>
      </c>
      <c r="H15" s="22">
        <v>990698</v>
      </c>
    </row>
    <row r="16" spans="1:8" ht="15.75" x14ac:dyDescent="0.2">
      <c r="A16" s="95"/>
      <c r="B16" s="65"/>
      <c r="C16" s="15" t="s">
        <v>28</v>
      </c>
      <c r="D16" s="39">
        <v>817018</v>
      </c>
      <c r="E16" s="39">
        <v>0</v>
      </c>
      <c r="F16" s="39">
        <v>122680</v>
      </c>
      <c r="G16" s="39">
        <v>51000</v>
      </c>
      <c r="H16" s="39">
        <v>990698</v>
      </c>
    </row>
    <row r="17" spans="1:8" ht="18" x14ac:dyDescent="0.25">
      <c r="A17" s="130" t="s">
        <v>219</v>
      </c>
      <c r="B17" s="130"/>
      <c r="C17" s="130"/>
      <c r="D17" s="130"/>
      <c r="E17" s="130"/>
      <c r="F17" s="130"/>
      <c r="G17" s="130"/>
      <c r="H17" s="130"/>
    </row>
    <row r="18" spans="1:8" ht="18" x14ac:dyDescent="0.2">
      <c r="A18" s="131" t="s">
        <v>220</v>
      </c>
      <c r="B18" s="131"/>
      <c r="C18" s="131"/>
      <c r="D18" s="131"/>
      <c r="E18" s="131"/>
      <c r="F18" s="131"/>
      <c r="G18" s="131"/>
      <c r="H18" s="131"/>
    </row>
    <row r="19" spans="1:8" x14ac:dyDescent="0.2">
      <c r="A19" s="134" t="s">
        <v>2</v>
      </c>
      <c r="B19" s="134" t="s">
        <v>3</v>
      </c>
      <c r="C19" s="134" t="s">
        <v>4</v>
      </c>
      <c r="D19" s="135" t="s">
        <v>110</v>
      </c>
      <c r="E19" s="135" t="s">
        <v>111</v>
      </c>
      <c r="F19" s="135" t="s">
        <v>112</v>
      </c>
      <c r="G19" s="135" t="s">
        <v>113</v>
      </c>
      <c r="H19" s="135" t="s">
        <v>114</v>
      </c>
    </row>
    <row r="20" spans="1:8" x14ac:dyDescent="0.2">
      <c r="A20" s="134"/>
      <c r="B20" s="134"/>
      <c r="C20" s="134"/>
      <c r="D20" s="135"/>
      <c r="E20" s="135"/>
      <c r="F20" s="135"/>
      <c r="G20" s="135"/>
      <c r="H20" s="135"/>
    </row>
    <row r="21" spans="1:8" ht="15.75" x14ac:dyDescent="0.2">
      <c r="A21" s="95">
        <v>20</v>
      </c>
      <c r="B21" s="65" t="s">
        <v>34</v>
      </c>
      <c r="C21" s="13" t="s">
        <v>14</v>
      </c>
      <c r="D21" s="22">
        <v>1907643</v>
      </c>
      <c r="E21" s="22">
        <v>1515982</v>
      </c>
      <c r="F21" s="22">
        <v>347389</v>
      </c>
      <c r="G21" s="22">
        <v>673620</v>
      </c>
      <c r="H21" s="22">
        <v>4444634</v>
      </c>
    </row>
    <row r="22" spans="1:8" ht="15.75" x14ac:dyDescent="0.2">
      <c r="A22" s="95"/>
      <c r="B22" s="65"/>
      <c r="C22" s="15" t="s">
        <v>28</v>
      </c>
      <c r="D22" s="39">
        <v>1907643</v>
      </c>
      <c r="E22" s="39">
        <v>1515982</v>
      </c>
      <c r="F22" s="39">
        <v>347389</v>
      </c>
      <c r="G22" s="39">
        <v>673620</v>
      </c>
      <c r="H22" s="39">
        <v>4444634</v>
      </c>
    </row>
    <row r="23" spans="1:8" ht="15.75" x14ac:dyDescent="0.2">
      <c r="A23" s="95">
        <v>21</v>
      </c>
      <c r="B23" s="65" t="s">
        <v>35</v>
      </c>
      <c r="C23" s="13" t="s">
        <v>14</v>
      </c>
      <c r="D23" s="22">
        <v>1545995</v>
      </c>
      <c r="E23" s="22">
        <v>1314040</v>
      </c>
      <c r="F23" s="22">
        <v>753700</v>
      </c>
      <c r="G23" s="22">
        <v>3192700</v>
      </c>
      <c r="H23" s="22">
        <v>6806435</v>
      </c>
    </row>
    <row r="24" spans="1:8" ht="15.75" x14ac:dyDescent="0.2">
      <c r="A24" s="95"/>
      <c r="B24" s="65"/>
      <c r="C24" s="15" t="s">
        <v>28</v>
      </c>
      <c r="D24" s="39">
        <v>1545995</v>
      </c>
      <c r="E24" s="39">
        <v>1314040</v>
      </c>
      <c r="F24" s="39">
        <v>753700</v>
      </c>
      <c r="G24" s="39">
        <v>3192700</v>
      </c>
      <c r="H24" s="39">
        <v>6806435</v>
      </c>
    </row>
    <row r="25" spans="1:8" ht="15.75" x14ac:dyDescent="0.2">
      <c r="A25" s="95">
        <v>23</v>
      </c>
      <c r="B25" s="65" t="s">
        <v>37</v>
      </c>
      <c r="C25" s="13" t="s">
        <v>14</v>
      </c>
      <c r="D25" s="22">
        <v>15718018</v>
      </c>
      <c r="E25" s="22">
        <v>10590000</v>
      </c>
      <c r="F25" s="22">
        <v>23562200</v>
      </c>
      <c r="G25" s="22">
        <v>2906009</v>
      </c>
      <c r="H25" s="22">
        <v>52776227</v>
      </c>
    </row>
    <row r="26" spans="1:8" ht="15.75" x14ac:dyDescent="0.2">
      <c r="A26" s="95"/>
      <c r="B26" s="65"/>
      <c r="C26" s="15" t="s">
        <v>28</v>
      </c>
      <c r="D26" s="39">
        <v>15718018</v>
      </c>
      <c r="E26" s="39">
        <v>10590000</v>
      </c>
      <c r="F26" s="39">
        <v>23562200</v>
      </c>
      <c r="G26" s="39">
        <v>2906009</v>
      </c>
      <c r="H26" s="39">
        <v>52776227</v>
      </c>
    </row>
    <row r="27" spans="1:8" ht="15.75" x14ac:dyDescent="0.2">
      <c r="A27" s="95">
        <v>24</v>
      </c>
      <c r="B27" s="65" t="s">
        <v>38</v>
      </c>
      <c r="C27" s="13" t="s">
        <v>14</v>
      </c>
      <c r="D27" s="22">
        <v>295487206</v>
      </c>
      <c r="E27" s="22">
        <v>132384</v>
      </c>
      <c r="F27" s="22">
        <v>22586815</v>
      </c>
      <c r="G27" s="22">
        <v>8919237</v>
      </c>
      <c r="H27" s="22">
        <v>327125642</v>
      </c>
    </row>
    <row r="28" spans="1:8" ht="15.75" x14ac:dyDescent="0.2">
      <c r="A28" s="95"/>
      <c r="B28" s="65"/>
      <c r="C28" s="15" t="s">
        <v>28</v>
      </c>
      <c r="D28" s="39">
        <v>295487206</v>
      </c>
      <c r="E28" s="39">
        <v>132384</v>
      </c>
      <c r="F28" s="39">
        <v>22586815</v>
      </c>
      <c r="G28" s="39">
        <v>8919237</v>
      </c>
      <c r="H28" s="39">
        <v>327125642</v>
      </c>
    </row>
    <row r="29" spans="1:8" ht="15.75" x14ac:dyDescent="0.2">
      <c r="A29" s="95">
        <v>25</v>
      </c>
      <c r="B29" s="65" t="s">
        <v>39</v>
      </c>
      <c r="C29" s="13" t="s">
        <v>13</v>
      </c>
      <c r="D29" s="22">
        <v>1607750</v>
      </c>
      <c r="E29" s="22">
        <v>0</v>
      </c>
      <c r="F29" s="22">
        <v>12450</v>
      </c>
      <c r="G29" s="22">
        <v>2000</v>
      </c>
      <c r="H29" s="22">
        <v>1622200</v>
      </c>
    </row>
    <row r="30" spans="1:8" ht="15.75" x14ac:dyDescent="0.2">
      <c r="A30" s="95"/>
      <c r="B30" s="65"/>
      <c r="C30" s="13" t="s">
        <v>14</v>
      </c>
      <c r="D30" s="22">
        <v>4832280</v>
      </c>
      <c r="E30" s="22">
        <v>0</v>
      </c>
      <c r="F30" s="22">
        <v>349630</v>
      </c>
      <c r="G30" s="22">
        <v>270170</v>
      </c>
      <c r="H30" s="22">
        <v>5452080</v>
      </c>
    </row>
    <row r="31" spans="1:8" ht="15.75" x14ac:dyDescent="0.2">
      <c r="A31" s="95"/>
      <c r="B31" s="65"/>
      <c r="C31" s="15" t="s">
        <v>28</v>
      </c>
      <c r="D31" s="39">
        <f>SUM(D29:D30)</f>
        <v>6440030</v>
      </c>
      <c r="E31" s="39">
        <f>SUM(E29:E30)</f>
        <v>0</v>
      </c>
      <c r="F31" s="39">
        <f>SUM(F29:F30)</f>
        <v>362080</v>
      </c>
      <c r="G31" s="39">
        <f>SUM(G29:G30)</f>
        <v>272170</v>
      </c>
      <c r="H31" s="39">
        <f>SUM(H29:H30)</f>
        <v>7074280</v>
      </c>
    </row>
    <row r="32" spans="1:8" ht="15.75" x14ac:dyDescent="0.2">
      <c r="A32" s="95">
        <v>31</v>
      </c>
      <c r="B32" s="65" t="s">
        <v>40</v>
      </c>
      <c r="C32" s="13" t="s">
        <v>14</v>
      </c>
      <c r="D32" s="22">
        <v>5579875</v>
      </c>
      <c r="E32" s="22">
        <v>67206</v>
      </c>
      <c r="F32" s="22">
        <v>257049</v>
      </c>
      <c r="G32" s="22">
        <v>378810</v>
      </c>
      <c r="H32" s="22">
        <v>6282940</v>
      </c>
    </row>
    <row r="33" spans="1:8" ht="15.75" x14ac:dyDescent="0.2">
      <c r="A33" s="95"/>
      <c r="B33" s="65"/>
      <c r="C33" s="15" t="s">
        <v>28</v>
      </c>
      <c r="D33" s="39">
        <v>5579875</v>
      </c>
      <c r="E33" s="39">
        <v>67206</v>
      </c>
      <c r="F33" s="39">
        <v>257049</v>
      </c>
      <c r="G33" s="39">
        <v>378810</v>
      </c>
      <c r="H33" s="39">
        <v>6282940</v>
      </c>
    </row>
    <row r="34" spans="1:8" ht="15.75" x14ac:dyDescent="0.2">
      <c r="A34" s="75" t="s">
        <v>16</v>
      </c>
      <c r="B34" s="75"/>
      <c r="C34" s="75"/>
      <c r="D34" s="48">
        <f>D6+D8+D10+D12+D14+D16+D22+D24+D26+D28+D31+D33</f>
        <v>531390803</v>
      </c>
      <c r="E34" s="48">
        <f>E6+E8+E10+E12+E14+E16+E22+E24+E26+E28+E31+E33</f>
        <v>68375138</v>
      </c>
      <c r="F34" s="48">
        <f>F6+F8+F10+F12+F14+F16+F22+F24+F26+F28+F31+F33</f>
        <v>56495946</v>
      </c>
      <c r="G34" s="48">
        <f>G6+G8+G10+G12+G14+G16+G22+G24+G26+G28+G31+G33</f>
        <v>32870272</v>
      </c>
      <c r="H34" s="48">
        <f>H6+H8+H10+H12+H14+H16+H22+H24+H26+H28+H31+H33</f>
        <v>689132159</v>
      </c>
    </row>
  </sheetData>
  <mergeCells count="45">
    <mergeCell ref="A34:C34"/>
    <mergeCell ref="A27:A28"/>
    <mergeCell ref="B27:B28"/>
    <mergeCell ref="A29:A31"/>
    <mergeCell ref="B29:B31"/>
    <mergeCell ref="A32:A33"/>
    <mergeCell ref="B32:B33"/>
    <mergeCell ref="A21:A22"/>
    <mergeCell ref="B21:B22"/>
    <mergeCell ref="A23:A24"/>
    <mergeCell ref="B23:B24"/>
    <mergeCell ref="A25:A26"/>
    <mergeCell ref="B25:B26"/>
    <mergeCell ref="A17:H17"/>
    <mergeCell ref="A18:H18"/>
    <mergeCell ref="A19:A20"/>
    <mergeCell ref="B19:B20"/>
    <mergeCell ref="C19:C20"/>
    <mergeCell ref="D19:D20"/>
    <mergeCell ref="E19:E20"/>
    <mergeCell ref="F19:F20"/>
    <mergeCell ref="G19:G20"/>
    <mergeCell ref="H19:H20"/>
    <mergeCell ref="A11:A12"/>
    <mergeCell ref="B11:B12"/>
    <mergeCell ref="A13:A14"/>
    <mergeCell ref="B13:B14"/>
    <mergeCell ref="A15:A16"/>
    <mergeCell ref="B15:B16"/>
    <mergeCell ref="A5:A6"/>
    <mergeCell ref="B5:B6"/>
    <mergeCell ref="A7:A8"/>
    <mergeCell ref="B7:B8"/>
    <mergeCell ref="A9:A10"/>
    <mergeCell ref="B9:B10"/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C971B-E45C-4D8C-9862-A2D324B6A488}">
  <dimension ref="A1:H61"/>
  <sheetViews>
    <sheetView rightToLeft="1" tabSelected="1" workbookViewId="0">
      <selection activeCell="N6" sqref="N6"/>
    </sheetView>
  </sheetViews>
  <sheetFormatPr defaultColWidth="9.140625" defaultRowHeight="14.25" x14ac:dyDescent="0.2"/>
  <cols>
    <col min="1" max="1" width="9.140625" style="10"/>
    <col min="2" max="2" width="29.42578125" style="114" customWidth="1"/>
    <col min="3" max="3" width="15.7109375" style="10" customWidth="1"/>
    <col min="4" max="7" width="13.5703125" style="10" customWidth="1"/>
    <col min="8" max="8" width="15.7109375" style="10" customWidth="1"/>
    <col min="9" max="16384" width="9.140625" style="10"/>
  </cols>
  <sheetData>
    <row r="1" spans="1:8" ht="24.95" customHeight="1" x14ac:dyDescent="0.2">
      <c r="A1" s="58" t="s">
        <v>221</v>
      </c>
      <c r="B1" s="58"/>
      <c r="C1" s="58"/>
      <c r="D1" s="58"/>
      <c r="E1" s="58"/>
      <c r="F1" s="58"/>
      <c r="G1" s="58"/>
      <c r="H1" s="58"/>
    </row>
    <row r="2" spans="1:8" ht="24.95" customHeight="1" x14ac:dyDescent="0.25">
      <c r="A2" s="92" t="s">
        <v>222</v>
      </c>
      <c r="B2" s="92"/>
      <c r="C2" s="92"/>
      <c r="D2" s="92"/>
      <c r="E2" s="92"/>
      <c r="F2" s="92"/>
      <c r="G2" s="92"/>
      <c r="H2" s="92"/>
    </row>
    <row r="3" spans="1:8" ht="24.95" customHeight="1" x14ac:dyDescent="0.2">
      <c r="A3" s="93" t="s">
        <v>2</v>
      </c>
      <c r="B3" s="93" t="s">
        <v>3</v>
      </c>
      <c r="C3" s="93" t="s">
        <v>4</v>
      </c>
      <c r="D3" s="94" t="s">
        <v>110</v>
      </c>
      <c r="E3" s="94" t="s">
        <v>111</v>
      </c>
      <c r="F3" s="94" t="s">
        <v>112</v>
      </c>
      <c r="G3" s="94" t="s">
        <v>113</v>
      </c>
      <c r="H3" s="94" t="s">
        <v>114</v>
      </c>
    </row>
    <row r="4" spans="1:8" ht="24.95" customHeight="1" x14ac:dyDescent="0.2">
      <c r="A4" s="93"/>
      <c r="B4" s="93"/>
      <c r="C4" s="93"/>
      <c r="D4" s="94"/>
      <c r="E4" s="94"/>
      <c r="F4" s="94"/>
      <c r="G4" s="94"/>
      <c r="H4" s="94"/>
    </row>
    <row r="5" spans="1:8" ht="24.95" customHeight="1" x14ac:dyDescent="0.2">
      <c r="A5" s="64">
        <v>1010</v>
      </c>
      <c r="B5" s="65" t="s">
        <v>46</v>
      </c>
      <c r="C5" s="13" t="s">
        <v>14</v>
      </c>
      <c r="D5" s="22">
        <v>155000</v>
      </c>
      <c r="E5" s="22">
        <v>261700</v>
      </c>
      <c r="F5" s="22">
        <v>27400</v>
      </c>
      <c r="G5" s="22">
        <v>2300</v>
      </c>
      <c r="H5" s="22">
        <v>446400</v>
      </c>
    </row>
    <row r="6" spans="1:8" ht="24.95" customHeight="1" x14ac:dyDescent="0.2">
      <c r="A6" s="64"/>
      <c r="B6" s="65"/>
      <c r="C6" s="15" t="s">
        <v>24</v>
      </c>
      <c r="D6" s="39">
        <v>155000</v>
      </c>
      <c r="E6" s="39">
        <v>261700</v>
      </c>
      <c r="F6" s="39">
        <v>27400</v>
      </c>
      <c r="G6" s="39">
        <v>2300</v>
      </c>
      <c r="H6" s="39">
        <v>446400</v>
      </c>
    </row>
    <row r="7" spans="1:8" ht="24.95" customHeight="1" x14ac:dyDescent="0.2">
      <c r="A7" s="64">
        <v>1030</v>
      </c>
      <c r="B7" s="65" t="s">
        <v>47</v>
      </c>
      <c r="C7" s="13" t="s">
        <v>14</v>
      </c>
      <c r="D7" s="22">
        <v>6056431</v>
      </c>
      <c r="E7" s="22">
        <v>3028351</v>
      </c>
      <c r="F7" s="22">
        <v>341617</v>
      </c>
      <c r="G7" s="22">
        <v>1348381</v>
      </c>
      <c r="H7" s="22">
        <v>10774780</v>
      </c>
    </row>
    <row r="8" spans="1:8" ht="24.95" customHeight="1" x14ac:dyDescent="0.2">
      <c r="A8" s="64"/>
      <c r="B8" s="65"/>
      <c r="C8" s="15" t="s">
        <v>24</v>
      </c>
      <c r="D8" s="39">
        <v>6056431</v>
      </c>
      <c r="E8" s="39">
        <v>3028351</v>
      </c>
      <c r="F8" s="39">
        <v>341617</v>
      </c>
      <c r="G8" s="39">
        <v>1348381</v>
      </c>
      <c r="H8" s="39">
        <v>10774780</v>
      </c>
    </row>
    <row r="9" spans="1:8" ht="24.95" customHeight="1" x14ac:dyDescent="0.2">
      <c r="A9" s="64">
        <v>1040</v>
      </c>
      <c r="B9" s="77" t="s">
        <v>48</v>
      </c>
      <c r="C9" s="13" t="s">
        <v>14</v>
      </c>
      <c r="D9" s="22">
        <v>17000000</v>
      </c>
      <c r="E9" s="22">
        <v>1466000</v>
      </c>
      <c r="F9" s="22">
        <v>867300</v>
      </c>
      <c r="G9" s="22">
        <v>0</v>
      </c>
      <c r="H9" s="22">
        <v>19333300</v>
      </c>
    </row>
    <row r="10" spans="1:8" ht="24.95" customHeight="1" x14ac:dyDescent="0.2">
      <c r="A10" s="64"/>
      <c r="B10" s="77"/>
      <c r="C10" s="15" t="s">
        <v>28</v>
      </c>
      <c r="D10" s="39">
        <v>17000000</v>
      </c>
      <c r="E10" s="39">
        <v>1466000</v>
      </c>
      <c r="F10" s="39">
        <v>867300</v>
      </c>
      <c r="G10" s="39">
        <v>0</v>
      </c>
      <c r="H10" s="39">
        <v>19333300</v>
      </c>
    </row>
    <row r="11" spans="1:8" ht="24.95" customHeight="1" x14ac:dyDescent="0.2">
      <c r="A11" s="64">
        <v>1050</v>
      </c>
      <c r="B11" s="65" t="s">
        <v>49</v>
      </c>
      <c r="C11" s="13" t="s">
        <v>14</v>
      </c>
      <c r="D11" s="22">
        <v>6331193</v>
      </c>
      <c r="E11" s="22">
        <v>5574962</v>
      </c>
      <c r="F11" s="22">
        <v>1313355</v>
      </c>
      <c r="G11" s="22">
        <v>1821144</v>
      </c>
      <c r="H11" s="22">
        <v>15040654</v>
      </c>
    </row>
    <row r="12" spans="1:8" ht="24.95" customHeight="1" x14ac:dyDescent="0.2">
      <c r="A12" s="64"/>
      <c r="B12" s="65"/>
      <c r="C12" s="15" t="s">
        <v>28</v>
      </c>
      <c r="D12" s="39">
        <v>6331193</v>
      </c>
      <c r="E12" s="39">
        <v>5574962</v>
      </c>
      <c r="F12" s="39">
        <v>1313355</v>
      </c>
      <c r="G12" s="39">
        <v>1821144</v>
      </c>
      <c r="H12" s="39">
        <v>15040654</v>
      </c>
    </row>
    <row r="13" spans="1:8" ht="24.95" customHeight="1" x14ac:dyDescent="0.2">
      <c r="A13" s="64">
        <v>1061</v>
      </c>
      <c r="B13" s="65" t="s">
        <v>50</v>
      </c>
      <c r="C13" s="13" t="s">
        <v>14</v>
      </c>
      <c r="D13" s="22">
        <v>0</v>
      </c>
      <c r="E13" s="22">
        <v>70600</v>
      </c>
      <c r="F13" s="22">
        <v>229510</v>
      </c>
      <c r="G13" s="22">
        <v>116850</v>
      </c>
      <c r="H13" s="22">
        <v>416960</v>
      </c>
    </row>
    <row r="14" spans="1:8" ht="24.95" customHeight="1" x14ac:dyDescent="0.2">
      <c r="A14" s="64"/>
      <c r="B14" s="65"/>
      <c r="C14" s="15" t="s">
        <v>28</v>
      </c>
      <c r="D14" s="39">
        <v>0</v>
      </c>
      <c r="E14" s="39">
        <v>70600</v>
      </c>
      <c r="F14" s="39">
        <v>229510</v>
      </c>
      <c r="G14" s="39">
        <v>116850</v>
      </c>
      <c r="H14" s="39">
        <v>416960</v>
      </c>
    </row>
    <row r="15" spans="1:8" ht="24.95" customHeight="1" x14ac:dyDescent="0.2">
      <c r="A15" s="64">
        <v>1071</v>
      </c>
      <c r="B15" s="65" t="s">
        <v>51</v>
      </c>
      <c r="C15" s="13" t="s">
        <v>14</v>
      </c>
      <c r="D15" s="22">
        <v>152242</v>
      </c>
      <c r="E15" s="22">
        <v>14409</v>
      </c>
      <c r="F15" s="22">
        <v>43755</v>
      </c>
      <c r="G15" s="22">
        <v>36570</v>
      </c>
      <c r="H15" s="22">
        <v>246976</v>
      </c>
    </row>
    <row r="16" spans="1:8" ht="24.95" customHeight="1" x14ac:dyDescent="0.2">
      <c r="A16" s="64"/>
      <c r="B16" s="65"/>
      <c r="C16" s="15" t="s">
        <v>28</v>
      </c>
      <c r="D16" s="39">
        <v>152242</v>
      </c>
      <c r="E16" s="39">
        <v>14409</v>
      </c>
      <c r="F16" s="39">
        <v>43755</v>
      </c>
      <c r="G16" s="39">
        <v>36570</v>
      </c>
      <c r="H16" s="39">
        <v>246976</v>
      </c>
    </row>
    <row r="17" spans="1:8" ht="24.95" customHeight="1" x14ac:dyDescent="0.2">
      <c r="A17" s="64">
        <v>1073</v>
      </c>
      <c r="B17" s="65" t="s">
        <v>52</v>
      </c>
      <c r="C17" s="13" t="s">
        <v>14</v>
      </c>
      <c r="D17" s="22">
        <v>2065485</v>
      </c>
      <c r="E17" s="22">
        <v>306524</v>
      </c>
      <c r="F17" s="22">
        <v>425296</v>
      </c>
      <c r="G17" s="22">
        <v>1037520</v>
      </c>
      <c r="H17" s="22">
        <v>3834825</v>
      </c>
    </row>
    <row r="18" spans="1:8" ht="24.95" customHeight="1" x14ac:dyDescent="0.2">
      <c r="A18" s="64"/>
      <c r="B18" s="65"/>
      <c r="C18" s="15" t="s">
        <v>28</v>
      </c>
      <c r="D18" s="39">
        <v>2065485</v>
      </c>
      <c r="E18" s="39">
        <v>306524</v>
      </c>
      <c r="F18" s="39">
        <v>425296</v>
      </c>
      <c r="G18" s="39">
        <v>1037520</v>
      </c>
      <c r="H18" s="39">
        <v>3834825</v>
      </c>
    </row>
    <row r="19" spans="1:8" ht="24.95" customHeight="1" x14ac:dyDescent="0.2">
      <c r="A19" s="64">
        <v>1079</v>
      </c>
      <c r="B19" s="65" t="s">
        <v>53</v>
      </c>
      <c r="C19" s="13" t="s">
        <v>14</v>
      </c>
      <c r="D19" s="22">
        <v>8072674</v>
      </c>
      <c r="E19" s="22">
        <v>1901529</v>
      </c>
      <c r="F19" s="22">
        <v>504833</v>
      </c>
      <c r="G19" s="22">
        <v>426455</v>
      </c>
      <c r="H19" s="22">
        <v>10905491</v>
      </c>
    </row>
    <row r="20" spans="1:8" ht="24.95" customHeight="1" x14ac:dyDescent="0.2">
      <c r="A20" s="64"/>
      <c r="B20" s="65"/>
      <c r="C20" s="15" t="s">
        <v>28</v>
      </c>
      <c r="D20" s="39">
        <v>8072674</v>
      </c>
      <c r="E20" s="39">
        <v>1901529</v>
      </c>
      <c r="F20" s="39">
        <v>504833</v>
      </c>
      <c r="G20" s="39">
        <v>426455</v>
      </c>
      <c r="H20" s="39">
        <v>10905491</v>
      </c>
    </row>
    <row r="21" spans="1:8" ht="24.95" customHeight="1" x14ac:dyDescent="0.2">
      <c r="A21" s="64">
        <v>1080</v>
      </c>
      <c r="B21" s="65" t="s">
        <v>54</v>
      </c>
      <c r="C21" s="13" t="s">
        <v>14</v>
      </c>
      <c r="D21" s="22">
        <v>92403795</v>
      </c>
      <c r="E21" s="22">
        <v>744282</v>
      </c>
      <c r="F21" s="22">
        <v>1328064</v>
      </c>
      <c r="G21" s="22">
        <v>375320</v>
      </c>
      <c r="H21" s="22">
        <v>94851461</v>
      </c>
    </row>
    <row r="22" spans="1:8" ht="24.95" customHeight="1" x14ac:dyDescent="0.2">
      <c r="A22" s="64"/>
      <c r="B22" s="65"/>
      <c r="C22" s="15" t="s">
        <v>28</v>
      </c>
      <c r="D22" s="39">
        <v>92403795</v>
      </c>
      <c r="E22" s="39">
        <v>744282</v>
      </c>
      <c r="F22" s="39">
        <v>1328064</v>
      </c>
      <c r="G22" s="39">
        <v>375320</v>
      </c>
      <c r="H22" s="39">
        <v>94851461</v>
      </c>
    </row>
    <row r="23" spans="1:8" ht="24.95" customHeight="1" x14ac:dyDescent="0.2">
      <c r="A23" s="58" t="s">
        <v>223</v>
      </c>
      <c r="B23" s="58"/>
      <c r="C23" s="58"/>
      <c r="D23" s="58"/>
      <c r="E23" s="58"/>
      <c r="F23" s="58"/>
      <c r="G23" s="58"/>
      <c r="H23" s="58"/>
    </row>
    <row r="24" spans="1:8" ht="24.95" customHeight="1" x14ac:dyDescent="0.2">
      <c r="A24" s="59" t="s">
        <v>224</v>
      </c>
      <c r="B24" s="59"/>
      <c r="C24" s="59"/>
      <c r="D24" s="59"/>
      <c r="E24" s="59"/>
      <c r="F24" s="59"/>
      <c r="G24" s="59"/>
      <c r="H24" s="59"/>
    </row>
    <row r="25" spans="1:8" ht="24.95" customHeight="1" x14ac:dyDescent="0.2">
      <c r="A25" s="93" t="s">
        <v>2</v>
      </c>
      <c r="B25" s="93" t="s">
        <v>3</v>
      </c>
      <c r="C25" s="93" t="s">
        <v>4</v>
      </c>
      <c r="D25" s="94" t="s">
        <v>110</v>
      </c>
      <c r="E25" s="94" t="s">
        <v>111</v>
      </c>
      <c r="F25" s="94" t="s">
        <v>112</v>
      </c>
      <c r="G25" s="94" t="s">
        <v>113</v>
      </c>
      <c r="H25" s="94" t="s">
        <v>114</v>
      </c>
    </row>
    <row r="26" spans="1:8" ht="24.95" customHeight="1" x14ac:dyDescent="0.2">
      <c r="A26" s="93"/>
      <c r="B26" s="93"/>
      <c r="C26" s="93"/>
      <c r="D26" s="94"/>
      <c r="E26" s="94"/>
      <c r="F26" s="94"/>
      <c r="G26" s="94"/>
      <c r="H26" s="94"/>
    </row>
    <row r="27" spans="1:8" ht="24.95" customHeight="1" x14ac:dyDescent="0.2">
      <c r="A27" s="64">
        <v>1104</v>
      </c>
      <c r="B27" s="65" t="s">
        <v>60</v>
      </c>
      <c r="C27" s="13" t="s">
        <v>14</v>
      </c>
      <c r="D27" s="22">
        <v>36528467</v>
      </c>
      <c r="E27" s="22">
        <v>40197254</v>
      </c>
      <c r="F27" s="22">
        <v>1770184</v>
      </c>
      <c r="G27" s="22">
        <v>9328557</v>
      </c>
      <c r="H27" s="22">
        <v>87824462</v>
      </c>
    </row>
    <row r="28" spans="1:8" ht="32.25" customHeight="1" x14ac:dyDescent="0.2">
      <c r="A28" s="64"/>
      <c r="B28" s="65"/>
      <c r="C28" s="15" t="s">
        <v>28</v>
      </c>
      <c r="D28" s="39">
        <v>36528467</v>
      </c>
      <c r="E28" s="39">
        <v>40197254</v>
      </c>
      <c r="F28" s="39">
        <v>1770184</v>
      </c>
      <c r="G28" s="39">
        <v>9328557</v>
      </c>
      <c r="H28" s="39">
        <v>87824462</v>
      </c>
    </row>
    <row r="29" spans="1:8" ht="24.95" customHeight="1" x14ac:dyDescent="0.2">
      <c r="A29" s="64">
        <v>1622</v>
      </c>
      <c r="B29" s="65" t="s">
        <v>124</v>
      </c>
      <c r="C29" s="13" t="s">
        <v>14</v>
      </c>
      <c r="D29" s="22">
        <v>153608</v>
      </c>
      <c r="E29" s="22">
        <v>5880</v>
      </c>
      <c r="F29" s="22">
        <v>65088</v>
      </c>
      <c r="G29" s="22">
        <v>30300</v>
      </c>
      <c r="H29" s="22">
        <v>254876</v>
      </c>
    </row>
    <row r="30" spans="1:8" ht="24.95" customHeight="1" x14ac:dyDescent="0.2">
      <c r="A30" s="64"/>
      <c r="B30" s="65"/>
      <c r="C30" s="15" t="s">
        <v>28</v>
      </c>
      <c r="D30" s="39">
        <v>153608</v>
      </c>
      <c r="E30" s="39">
        <v>5880</v>
      </c>
      <c r="F30" s="39">
        <v>65088</v>
      </c>
      <c r="G30" s="39">
        <v>30300</v>
      </c>
      <c r="H30" s="39">
        <v>254876</v>
      </c>
    </row>
    <row r="31" spans="1:8" ht="24.95" customHeight="1" x14ac:dyDescent="0.2">
      <c r="A31" s="64">
        <v>1701</v>
      </c>
      <c r="B31" s="65" t="s">
        <v>65</v>
      </c>
      <c r="C31" s="13" t="s">
        <v>14</v>
      </c>
      <c r="D31" s="22">
        <v>21607578</v>
      </c>
      <c r="E31" s="22">
        <v>757416</v>
      </c>
      <c r="F31" s="22">
        <v>1200151</v>
      </c>
      <c r="G31" s="22">
        <v>422900</v>
      </c>
      <c r="H31" s="22">
        <v>23988045</v>
      </c>
    </row>
    <row r="32" spans="1:8" ht="24.95" customHeight="1" x14ac:dyDescent="0.2">
      <c r="A32" s="64"/>
      <c r="B32" s="65"/>
      <c r="C32" s="15" t="s">
        <v>28</v>
      </c>
      <c r="D32" s="39">
        <v>21607578</v>
      </c>
      <c r="E32" s="39">
        <v>757416</v>
      </c>
      <c r="F32" s="39">
        <v>1200151</v>
      </c>
      <c r="G32" s="39">
        <v>422900</v>
      </c>
      <c r="H32" s="39">
        <v>23988045</v>
      </c>
    </row>
    <row r="33" spans="1:8" ht="24.95" customHeight="1" x14ac:dyDescent="0.2">
      <c r="A33" s="64">
        <v>1702</v>
      </c>
      <c r="B33" s="65" t="s">
        <v>66</v>
      </c>
      <c r="C33" s="13" t="s">
        <v>14</v>
      </c>
      <c r="D33" s="22">
        <v>8078773</v>
      </c>
      <c r="E33" s="22">
        <v>30519</v>
      </c>
      <c r="F33" s="22">
        <v>205262</v>
      </c>
      <c r="G33" s="22">
        <v>717699</v>
      </c>
      <c r="H33" s="22">
        <v>9032253</v>
      </c>
    </row>
    <row r="34" spans="1:8" ht="24.95" customHeight="1" x14ac:dyDescent="0.2">
      <c r="A34" s="64"/>
      <c r="B34" s="65"/>
      <c r="C34" s="15" t="s">
        <v>28</v>
      </c>
      <c r="D34" s="39">
        <v>8078773</v>
      </c>
      <c r="E34" s="39">
        <v>30519</v>
      </c>
      <c r="F34" s="39">
        <v>205262</v>
      </c>
      <c r="G34" s="39">
        <v>717699</v>
      </c>
      <c r="H34" s="39">
        <v>9032253</v>
      </c>
    </row>
    <row r="35" spans="1:8" ht="24.95" customHeight="1" x14ac:dyDescent="0.2">
      <c r="A35" s="64">
        <v>1709</v>
      </c>
      <c r="B35" s="65" t="s">
        <v>67</v>
      </c>
      <c r="C35" s="13" t="s">
        <v>14</v>
      </c>
      <c r="D35" s="22">
        <v>5059584</v>
      </c>
      <c r="E35" s="22">
        <v>396000</v>
      </c>
      <c r="F35" s="22">
        <v>112840</v>
      </c>
      <c r="G35" s="22">
        <v>786530</v>
      </c>
      <c r="H35" s="22">
        <v>6354954</v>
      </c>
    </row>
    <row r="36" spans="1:8" ht="24.95" customHeight="1" x14ac:dyDescent="0.2">
      <c r="A36" s="64"/>
      <c r="B36" s="65"/>
      <c r="C36" s="15" t="s">
        <v>28</v>
      </c>
      <c r="D36" s="39">
        <v>5059584</v>
      </c>
      <c r="E36" s="39">
        <v>396000</v>
      </c>
      <c r="F36" s="39">
        <v>112840</v>
      </c>
      <c r="G36" s="39">
        <v>786530</v>
      </c>
      <c r="H36" s="39">
        <v>6354954</v>
      </c>
    </row>
    <row r="37" spans="1:8" ht="24.95" customHeight="1" x14ac:dyDescent="0.2">
      <c r="A37" s="64">
        <v>1811</v>
      </c>
      <c r="B37" s="65" t="s">
        <v>68</v>
      </c>
      <c r="C37" s="13" t="s">
        <v>13</v>
      </c>
      <c r="D37" s="22">
        <v>230188</v>
      </c>
      <c r="E37" s="22">
        <v>100</v>
      </c>
      <c r="F37" s="22">
        <v>69378</v>
      </c>
      <c r="G37" s="22">
        <v>26200</v>
      </c>
      <c r="H37" s="22">
        <v>325866</v>
      </c>
    </row>
    <row r="38" spans="1:8" ht="24.95" customHeight="1" x14ac:dyDescent="0.2">
      <c r="A38" s="64"/>
      <c r="B38" s="65"/>
      <c r="C38" s="15" t="s">
        <v>28</v>
      </c>
      <c r="D38" s="39">
        <v>230188</v>
      </c>
      <c r="E38" s="39">
        <v>100</v>
      </c>
      <c r="F38" s="39">
        <v>69378</v>
      </c>
      <c r="G38" s="39">
        <v>26200</v>
      </c>
      <c r="H38" s="39">
        <v>325866</v>
      </c>
    </row>
    <row r="39" spans="1:8" ht="24.95" customHeight="1" x14ac:dyDescent="0.2">
      <c r="A39" s="64">
        <v>1910</v>
      </c>
      <c r="B39" s="65" t="s">
        <v>69</v>
      </c>
      <c r="C39" s="13" t="s">
        <v>13</v>
      </c>
      <c r="D39" s="22">
        <v>817018</v>
      </c>
      <c r="E39" s="22">
        <v>0</v>
      </c>
      <c r="F39" s="22">
        <v>122680</v>
      </c>
      <c r="G39" s="22">
        <v>51000</v>
      </c>
      <c r="H39" s="22">
        <v>990698</v>
      </c>
    </row>
    <row r="40" spans="1:8" ht="24.95" customHeight="1" x14ac:dyDescent="0.2">
      <c r="A40" s="64"/>
      <c r="B40" s="65"/>
      <c r="C40" s="15" t="s">
        <v>28</v>
      </c>
      <c r="D40" s="39">
        <v>817018</v>
      </c>
      <c r="E40" s="39">
        <v>0</v>
      </c>
      <c r="F40" s="39">
        <v>122680</v>
      </c>
      <c r="G40" s="39">
        <v>51000</v>
      </c>
      <c r="H40" s="39">
        <v>990698</v>
      </c>
    </row>
    <row r="41" spans="1:8" ht="24.95" customHeight="1" x14ac:dyDescent="0.2">
      <c r="A41" s="64">
        <v>2023</v>
      </c>
      <c r="B41" s="65" t="s">
        <v>71</v>
      </c>
      <c r="C41" s="13" t="s">
        <v>14</v>
      </c>
      <c r="D41" s="22">
        <v>1907643</v>
      </c>
      <c r="E41" s="22">
        <v>1515982</v>
      </c>
      <c r="F41" s="22">
        <v>347389</v>
      </c>
      <c r="G41" s="22">
        <v>673620</v>
      </c>
      <c r="H41" s="22">
        <v>4444634</v>
      </c>
    </row>
    <row r="42" spans="1:8" ht="24.95" customHeight="1" x14ac:dyDescent="0.2">
      <c r="A42" s="64"/>
      <c r="B42" s="65"/>
      <c r="C42" s="15" t="s">
        <v>28</v>
      </c>
      <c r="D42" s="39">
        <v>1907643</v>
      </c>
      <c r="E42" s="39">
        <v>1515982</v>
      </c>
      <c r="F42" s="39">
        <v>347389</v>
      </c>
      <c r="G42" s="39">
        <v>673620</v>
      </c>
      <c r="H42" s="39">
        <v>4444634</v>
      </c>
    </row>
    <row r="43" spans="1:8" ht="24.95" customHeight="1" x14ac:dyDescent="0.2">
      <c r="A43" s="64">
        <v>2100</v>
      </c>
      <c r="B43" s="65" t="s">
        <v>72</v>
      </c>
      <c r="C43" s="13" t="s">
        <v>14</v>
      </c>
      <c r="D43" s="22">
        <v>1545995</v>
      </c>
      <c r="E43" s="22">
        <v>1314040</v>
      </c>
      <c r="F43" s="22">
        <v>753700</v>
      </c>
      <c r="G43" s="22">
        <v>3192700</v>
      </c>
      <c r="H43" s="22">
        <v>6806435</v>
      </c>
    </row>
    <row r="44" spans="1:8" ht="24.95" customHeight="1" x14ac:dyDescent="0.2">
      <c r="A44" s="64"/>
      <c r="B44" s="65"/>
      <c r="C44" s="15" t="s">
        <v>28</v>
      </c>
      <c r="D44" s="39">
        <v>1545995</v>
      </c>
      <c r="E44" s="39">
        <v>1314040</v>
      </c>
      <c r="F44" s="39">
        <v>753700</v>
      </c>
      <c r="G44" s="39">
        <v>3192700</v>
      </c>
      <c r="H44" s="39">
        <v>6806435</v>
      </c>
    </row>
    <row r="45" spans="1:8" ht="24.95" customHeight="1" x14ac:dyDescent="0.2">
      <c r="A45" s="64">
        <v>2310</v>
      </c>
      <c r="B45" s="107" t="s">
        <v>75</v>
      </c>
      <c r="C45" s="13" t="s">
        <v>14</v>
      </c>
      <c r="D45" s="22">
        <v>2100018</v>
      </c>
      <c r="E45" s="22">
        <v>0</v>
      </c>
      <c r="F45" s="22">
        <v>391780</v>
      </c>
      <c r="G45" s="22">
        <v>166709</v>
      </c>
      <c r="H45" s="22">
        <v>2658507</v>
      </c>
    </row>
    <row r="46" spans="1:8" ht="24.95" customHeight="1" x14ac:dyDescent="0.2">
      <c r="A46" s="64"/>
      <c r="B46" s="108"/>
      <c r="C46" s="15" t="s">
        <v>28</v>
      </c>
      <c r="D46" s="39">
        <v>2100018</v>
      </c>
      <c r="E46" s="39">
        <v>0</v>
      </c>
      <c r="F46" s="39">
        <v>391780</v>
      </c>
      <c r="G46" s="39">
        <v>166709</v>
      </c>
      <c r="H46" s="39">
        <v>2658507</v>
      </c>
    </row>
    <row r="47" spans="1:8" ht="24.95" customHeight="1" x14ac:dyDescent="0.2">
      <c r="A47" s="64">
        <v>2394</v>
      </c>
      <c r="B47" s="65" t="s">
        <v>78</v>
      </c>
      <c r="C47" s="13" t="s">
        <v>14</v>
      </c>
      <c r="D47" s="22">
        <v>9956000</v>
      </c>
      <c r="E47" s="22">
        <v>10590000</v>
      </c>
      <c r="F47" s="22">
        <v>23004000</v>
      </c>
      <c r="G47" s="22">
        <v>2595000</v>
      </c>
      <c r="H47" s="22">
        <v>46145000</v>
      </c>
    </row>
    <row r="48" spans="1:8" ht="24.95" customHeight="1" x14ac:dyDescent="0.2">
      <c r="A48" s="64"/>
      <c r="B48" s="65"/>
      <c r="C48" s="15" t="s">
        <v>28</v>
      </c>
      <c r="D48" s="39">
        <v>9956000</v>
      </c>
      <c r="E48" s="39">
        <v>10590000</v>
      </c>
      <c r="F48" s="39">
        <v>23004000</v>
      </c>
      <c r="G48" s="39">
        <v>2595000</v>
      </c>
      <c r="H48" s="39">
        <v>46145000</v>
      </c>
    </row>
    <row r="49" spans="1:8" ht="24.95" customHeight="1" x14ac:dyDescent="0.2">
      <c r="A49" s="64">
        <v>2395</v>
      </c>
      <c r="B49" s="65" t="s">
        <v>79</v>
      </c>
      <c r="C49" s="13" t="s">
        <v>14</v>
      </c>
      <c r="D49" s="22">
        <v>3662000</v>
      </c>
      <c r="E49" s="22">
        <v>0</v>
      </c>
      <c r="F49" s="22">
        <v>166420</v>
      </c>
      <c r="G49" s="22">
        <v>144300</v>
      </c>
      <c r="H49" s="22">
        <v>3972720</v>
      </c>
    </row>
    <row r="50" spans="1:8" ht="24.95" customHeight="1" x14ac:dyDescent="0.2">
      <c r="A50" s="64"/>
      <c r="B50" s="65"/>
      <c r="C50" s="15" t="s">
        <v>28</v>
      </c>
      <c r="D50" s="39">
        <v>3662000</v>
      </c>
      <c r="E50" s="39">
        <v>0</v>
      </c>
      <c r="F50" s="39">
        <v>166420</v>
      </c>
      <c r="G50" s="39">
        <v>144300</v>
      </c>
      <c r="H50" s="39">
        <v>3972720</v>
      </c>
    </row>
    <row r="51" spans="1:8" ht="24.95" customHeight="1" x14ac:dyDescent="0.2">
      <c r="A51" s="64">
        <v>2410</v>
      </c>
      <c r="B51" s="65" t="s">
        <v>80</v>
      </c>
      <c r="C51" s="13" t="s">
        <v>14</v>
      </c>
      <c r="D51" s="22">
        <v>295487206</v>
      </c>
      <c r="E51" s="22">
        <v>132384</v>
      </c>
      <c r="F51" s="22">
        <v>22586815</v>
      </c>
      <c r="G51" s="22">
        <v>8919237</v>
      </c>
      <c r="H51" s="22">
        <v>327125642</v>
      </c>
    </row>
    <row r="52" spans="1:8" ht="24.95" customHeight="1" x14ac:dyDescent="0.2">
      <c r="A52" s="64"/>
      <c r="B52" s="65"/>
      <c r="C52" s="15" t="s">
        <v>28</v>
      </c>
      <c r="D52" s="39">
        <v>295487206</v>
      </c>
      <c r="E52" s="39">
        <v>132384</v>
      </c>
      <c r="F52" s="39">
        <v>22586815</v>
      </c>
      <c r="G52" s="39">
        <v>8919237</v>
      </c>
      <c r="H52" s="39">
        <v>327125642</v>
      </c>
    </row>
    <row r="53" spans="1:8" ht="24.95" customHeight="1" x14ac:dyDescent="0.2">
      <c r="A53" s="64">
        <v>2511</v>
      </c>
      <c r="B53" s="65" t="s">
        <v>83</v>
      </c>
      <c r="C53" s="18" t="s">
        <v>14</v>
      </c>
      <c r="D53" s="22">
        <v>2559280</v>
      </c>
      <c r="E53" s="22">
        <v>0</v>
      </c>
      <c r="F53" s="22">
        <v>227220</v>
      </c>
      <c r="G53" s="22">
        <v>215200</v>
      </c>
      <c r="H53" s="22">
        <v>3001700</v>
      </c>
    </row>
    <row r="54" spans="1:8" ht="24.95" customHeight="1" x14ac:dyDescent="0.2">
      <c r="A54" s="64"/>
      <c r="B54" s="65"/>
      <c r="C54" s="15" t="s">
        <v>28</v>
      </c>
      <c r="D54" s="39">
        <v>2559280</v>
      </c>
      <c r="E54" s="39">
        <v>0</v>
      </c>
      <c r="F54" s="39">
        <v>227220</v>
      </c>
      <c r="G54" s="39">
        <v>215200</v>
      </c>
      <c r="H54" s="39">
        <v>3001700</v>
      </c>
    </row>
    <row r="55" spans="1:8" ht="24.95" customHeight="1" x14ac:dyDescent="0.2">
      <c r="A55" s="64">
        <v>2512</v>
      </c>
      <c r="B55" s="65" t="s">
        <v>84</v>
      </c>
      <c r="C55" s="18" t="s">
        <v>13</v>
      </c>
      <c r="D55" s="22">
        <v>1607750</v>
      </c>
      <c r="E55" s="22">
        <v>0</v>
      </c>
      <c r="F55" s="22">
        <v>12450</v>
      </c>
      <c r="G55" s="22">
        <v>2000</v>
      </c>
      <c r="H55" s="22">
        <v>1622200</v>
      </c>
    </row>
    <row r="56" spans="1:8" ht="24.95" customHeight="1" x14ac:dyDescent="0.2">
      <c r="A56" s="64"/>
      <c r="B56" s="65"/>
      <c r="C56" s="15" t="s">
        <v>28</v>
      </c>
      <c r="D56" s="39">
        <v>1607750</v>
      </c>
      <c r="E56" s="39">
        <v>0</v>
      </c>
      <c r="F56" s="39">
        <v>12450</v>
      </c>
      <c r="G56" s="39">
        <v>2000</v>
      </c>
      <c r="H56" s="39">
        <v>1622200</v>
      </c>
    </row>
    <row r="57" spans="1:8" ht="24.95" customHeight="1" x14ac:dyDescent="0.2">
      <c r="A57" s="64">
        <v>2599</v>
      </c>
      <c r="B57" s="65" t="s">
        <v>85</v>
      </c>
      <c r="C57" s="13" t="s">
        <v>14</v>
      </c>
      <c r="D57" s="22">
        <v>2273000</v>
      </c>
      <c r="E57" s="22">
        <v>0</v>
      </c>
      <c r="F57" s="22">
        <v>122410</v>
      </c>
      <c r="G57" s="22">
        <v>54970</v>
      </c>
      <c r="H57" s="22">
        <v>2450380</v>
      </c>
    </row>
    <row r="58" spans="1:8" ht="24.95" customHeight="1" x14ac:dyDescent="0.2">
      <c r="A58" s="64"/>
      <c r="B58" s="65"/>
      <c r="C58" s="15" t="s">
        <v>28</v>
      </c>
      <c r="D58" s="39">
        <v>2273000</v>
      </c>
      <c r="E58" s="39">
        <v>0</v>
      </c>
      <c r="F58" s="39">
        <v>122410</v>
      </c>
      <c r="G58" s="39">
        <v>54970</v>
      </c>
      <c r="H58" s="39">
        <v>2450380</v>
      </c>
    </row>
    <row r="59" spans="1:8" ht="24.95" customHeight="1" x14ac:dyDescent="0.2">
      <c r="A59" s="64">
        <v>3100</v>
      </c>
      <c r="B59" s="65" t="s">
        <v>86</v>
      </c>
      <c r="C59" s="13" t="s">
        <v>14</v>
      </c>
      <c r="D59" s="22">
        <v>5579875</v>
      </c>
      <c r="E59" s="22">
        <v>67206</v>
      </c>
      <c r="F59" s="22">
        <v>257049</v>
      </c>
      <c r="G59" s="22">
        <v>378810</v>
      </c>
      <c r="H59" s="22">
        <v>6282940</v>
      </c>
    </row>
    <row r="60" spans="1:8" ht="24.95" customHeight="1" x14ac:dyDescent="0.2">
      <c r="A60" s="64"/>
      <c r="B60" s="65"/>
      <c r="C60" s="15" t="s">
        <v>28</v>
      </c>
      <c r="D60" s="39">
        <v>5579875</v>
      </c>
      <c r="E60" s="39">
        <v>67206</v>
      </c>
      <c r="F60" s="39">
        <v>257049</v>
      </c>
      <c r="G60" s="39">
        <v>378810</v>
      </c>
      <c r="H60" s="39">
        <v>6282940</v>
      </c>
    </row>
    <row r="61" spans="1:8" ht="39" customHeight="1" x14ac:dyDescent="0.2">
      <c r="A61" s="75" t="s">
        <v>16</v>
      </c>
      <c r="B61" s="75"/>
      <c r="C61" s="75"/>
      <c r="D61" s="25">
        <f>D6+D8+D10+D12+D14+D16+D18+D20+D22+D28+D30+D32+D34+D36+D38+D40+D42+D44+D46+D48+D50+D52+D54+D56+D58+D60</f>
        <v>531390803</v>
      </c>
      <c r="E61" s="25">
        <f>E6+E8+E10+E12+E14+E16+E18+E20+E22+E28+E30+E32+E34+E36+E38+E40+E42+E44+E46+E48+E50+E52+E54+E56+E58+E60</f>
        <v>68375138</v>
      </c>
      <c r="F61" s="25">
        <f>F6+F8+F10+F12+F14+F16+F18+F20+F22+F28+F30+F32+F34+F36+F38+F40+F42+F44+F46+F48+F50+F52+F54+F56+F58+F60</f>
        <v>56495946</v>
      </c>
      <c r="G61" s="25">
        <f>G6+G8+G10+G12+G14+G16+G18+G20+G22+G28+G30+G32+G34+G36+G38+G40+G42+G44+G46+G48+G50+G52+G54+G56+G58+G60</f>
        <v>32870272</v>
      </c>
      <c r="H61" s="25">
        <f>H6+H8+H10+H12+H14+H16+H18+H20+H22+H28+H30+H32+H34+H36+H38+H40+H42+H44+H46+H48+H50+H52+H54+H56+H58+H60</f>
        <v>689132159</v>
      </c>
    </row>
  </sheetData>
  <mergeCells count="73">
    <mergeCell ref="A57:A58"/>
    <mergeCell ref="B57:B58"/>
    <mergeCell ref="A59:A60"/>
    <mergeCell ref="B59:B60"/>
    <mergeCell ref="A61:C61"/>
    <mergeCell ref="A51:A52"/>
    <mergeCell ref="B51:B52"/>
    <mergeCell ref="A53:A54"/>
    <mergeCell ref="B53:B54"/>
    <mergeCell ref="A55:A56"/>
    <mergeCell ref="B55:B56"/>
    <mergeCell ref="A45:A46"/>
    <mergeCell ref="B45:B46"/>
    <mergeCell ref="A47:A48"/>
    <mergeCell ref="B47:B48"/>
    <mergeCell ref="A49:A50"/>
    <mergeCell ref="B49:B50"/>
    <mergeCell ref="A39:A40"/>
    <mergeCell ref="B39:B40"/>
    <mergeCell ref="A41:A42"/>
    <mergeCell ref="B41:B42"/>
    <mergeCell ref="A43:A44"/>
    <mergeCell ref="B43:B44"/>
    <mergeCell ref="A33:A34"/>
    <mergeCell ref="B33:B34"/>
    <mergeCell ref="A35:A36"/>
    <mergeCell ref="B35:B36"/>
    <mergeCell ref="A37:A38"/>
    <mergeCell ref="B37:B38"/>
    <mergeCell ref="A27:A28"/>
    <mergeCell ref="B27:B28"/>
    <mergeCell ref="A29:A30"/>
    <mergeCell ref="B29:B30"/>
    <mergeCell ref="A31:A32"/>
    <mergeCell ref="B31:B32"/>
    <mergeCell ref="A23:H23"/>
    <mergeCell ref="A24:H24"/>
    <mergeCell ref="A25:A26"/>
    <mergeCell ref="B25:B26"/>
    <mergeCell ref="C25:C26"/>
    <mergeCell ref="D25:D26"/>
    <mergeCell ref="E25:E26"/>
    <mergeCell ref="F25:F26"/>
    <mergeCell ref="G25:G26"/>
    <mergeCell ref="H25:H26"/>
    <mergeCell ref="A17:A18"/>
    <mergeCell ref="B17:B18"/>
    <mergeCell ref="A19:A20"/>
    <mergeCell ref="B19:B20"/>
    <mergeCell ref="A21:A22"/>
    <mergeCell ref="B21:B22"/>
    <mergeCell ref="A11:A12"/>
    <mergeCell ref="B11:B12"/>
    <mergeCell ref="A13:A14"/>
    <mergeCell ref="B13:B14"/>
    <mergeCell ref="A15:A16"/>
    <mergeCell ref="B15:B16"/>
    <mergeCell ref="A5:A6"/>
    <mergeCell ref="B5:B6"/>
    <mergeCell ref="A7:A8"/>
    <mergeCell ref="B7:B8"/>
    <mergeCell ref="A9:A10"/>
    <mergeCell ref="B9:B10"/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FA1CA-FB13-407B-9E1B-756825BDEB60}">
  <dimension ref="A1:I7"/>
  <sheetViews>
    <sheetView rightToLeft="1" workbookViewId="0">
      <selection activeCell="B12" sqref="B12"/>
    </sheetView>
  </sheetViews>
  <sheetFormatPr defaultRowHeight="15" x14ac:dyDescent="0.25"/>
  <cols>
    <col min="2" max="2" width="19.85546875" customWidth="1"/>
    <col min="4" max="4" width="18.28515625" customWidth="1"/>
    <col min="5" max="5" width="19.140625" customWidth="1"/>
    <col min="6" max="6" width="15" customWidth="1"/>
    <col min="7" max="7" width="13.85546875" customWidth="1"/>
    <col min="8" max="8" width="14.7109375" customWidth="1"/>
    <col min="9" max="9" width="15.85546875" customWidth="1"/>
  </cols>
  <sheetData>
    <row r="1" spans="1:9" ht="18" x14ac:dyDescent="0.25">
      <c r="A1" s="58" t="s">
        <v>87</v>
      </c>
      <c r="B1" s="58"/>
      <c r="C1" s="58"/>
      <c r="D1" s="58"/>
      <c r="E1" s="58"/>
      <c r="F1" s="58"/>
      <c r="G1" s="58"/>
      <c r="H1" s="58"/>
      <c r="I1" s="58"/>
    </row>
    <row r="2" spans="1:9" ht="18" x14ac:dyDescent="0.25">
      <c r="A2" s="79" t="s">
        <v>88</v>
      </c>
      <c r="B2" s="79"/>
      <c r="C2" s="29"/>
      <c r="D2" s="30"/>
      <c r="E2" s="30"/>
      <c r="F2" s="30"/>
      <c r="G2" s="31"/>
      <c r="H2" s="31"/>
      <c r="I2" s="30"/>
    </row>
    <row r="3" spans="1:9" ht="47.25" x14ac:dyDescent="0.25">
      <c r="A3" s="32" t="s">
        <v>2</v>
      </c>
      <c r="B3" s="32" t="s">
        <v>3</v>
      </c>
      <c r="C3" s="32" t="s">
        <v>4</v>
      </c>
      <c r="D3" s="32" t="s">
        <v>89</v>
      </c>
      <c r="E3" s="32" t="s">
        <v>90</v>
      </c>
      <c r="F3" s="32" t="s">
        <v>91</v>
      </c>
      <c r="G3" s="32" t="s">
        <v>92</v>
      </c>
      <c r="H3" s="32" t="s">
        <v>93</v>
      </c>
      <c r="I3" s="33" t="s">
        <v>94</v>
      </c>
    </row>
    <row r="4" spans="1:9" ht="15.75" x14ac:dyDescent="0.25">
      <c r="A4" s="61" t="s">
        <v>11</v>
      </c>
      <c r="B4" s="80" t="s">
        <v>12</v>
      </c>
      <c r="C4" s="34" t="s">
        <v>13</v>
      </c>
      <c r="D4" s="35">
        <v>5463294</v>
      </c>
      <c r="E4" s="35">
        <v>5680422</v>
      </c>
      <c r="F4" s="35">
        <v>0</v>
      </c>
      <c r="G4" s="35">
        <v>0</v>
      </c>
      <c r="H4" s="35">
        <v>5680422</v>
      </c>
      <c r="I4" s="35">
        <v>5680422</v>
      </c>
    </row>
    <row r="5" spans="1:9" ht="15.75" x14ac:dyDescent="0.25">
      <c r="A5" s="61"/>
      <c r="B5" s="80"/>
      <c r="C5" s="34" t="s">
        <v>14</v>
      </c>
      <c r="D5" s="35">
        <v>2986255288</v>
      </c>
      <c r="E5" s="35">
        <v>3046760690</v>
      </c>
      <c r="F5" s="35">
        <v>854352</v>
      </c>
      <c r="G5" s="35">
        <v>8272132</v>
      </c>
      <c r="H5" s="35">
        <v>3055887174</v>
      </c>
      <c r="I5" s="35">
        <v>3055823974</v>
      </c>
    </row>
    <row r="6" spans="1:9" ht="15.75" x14ac:dyDescent="0.25">
      <c r="A6" s="61"/>
      <c r="B6" s="80"/>
      <c r="C6" s="34" t="s">
        <v>15</v>
      </c>
      <c r="D6" s="35">
        <v>6750000</v>
      </c>
      <c r="E6" s="35">
        <v>6750000</v>
      </c>
      <c r="F6" s="35">
        <v>0</v>
      </c>
      <c r="G6" s="35">
        <v>0</v>
      </c>
      <c r="H6" s="35">
        <v>6750000</v>
      </c>
      <c r="I6" s="35">
        <v>6734000</v>
      </c>
    </row>
    <row r="7" spans="1:9" ht="24.75" customHeight="1" x14ac:dyDescent="0.25">
      <c r="A7" s="81" t="s">
        <v>16</v>
      </c>
      <c r="B7" s="81"/>
      <c r="C7" s="81"/>
      <c r="D7" s="36">
        <f t="shared" ref="D7:I7" si="0">SUM(D4:D6)</f>
        <v>2998468582</v>
      </c>
      <c r="E7" s="36">
        <f t="shared" si="0"/>
        <v>3059191112</v>
      </c>
      <c r="F7" s="36">
        <f t="shared" si="0"/>
        <v>854352</v>
      </c>
      <c r="G7" s="36">
        <f t="shared" si="0"/>
        <v>8272132</v>
      </c>
      <c r="H7" s="36">
        <f t="shared" si="0"/>
        <v>3068317596</v>
      </c>
      <c r="I7" s="36">
        <f t="shared" si="0"/>
        <v>3068238396</v>
      </c>
    </row>
  </sheetData>
  <mergeCells count="5">
    <mergeCell ref="A1:I1"/>
    <mergeCell ref="A2:B2"/>
    <mergeCell ref="A4:A6"/>
    <mergeCell ref="B4:B6"/>
    <mergeCell ref="A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3E5D5-03AE-4225-A33D-184C1DF2D5FD}">
  <dimension ref="A1:I44"/>
  <sheetViews>
    <sheetView rightToLeft="1" topLeftCell="A16" workbookViewId="0">
      <selection activeCell="E44" sqref="E44"/>
    </sheetView>
  </sheetViews>
  <sheetFormatPr defaultRowHeight="14.25" x14ac:dyDescent="0.2"/>
  <cols>
    <col min="1" max="1" width="6.7109375" style="10" customWidth="1"/>
    <col min="2" max="2" width="30.28515625" style="10" customWidth="1"/>
    <col min="3" max="3" width="12.28515625" style="10" customWidth="1"/>
    <col min="4" max="4" width="15.5703125" style="10" customWidth="1"/>
    <col min="5" max="5" width="14.5703125" style="10" customWidth="1"/>
    <col min="6" max="7" width="16.5703125" style="10" customWidth="1"/>
    <col min="8" max="8" width="19.7109375" style="10" customWidth="1"/>
    <col min="9" max="9" width="18.5703125" style="10" customWidth="1"/>
    <col min="10" max="16384" width="9.140625" style="10"/>
  </cols>
  <sheetData>
    <row r="1" spans="1:9" ht="24.95" customHeight="1" x14ac:dyDescent="0.2">
      <c r="A1" s="58" t="s">
        <v>95</v>
      </c>
      <c r="B1" s="58"/>
      <c r="C1" s="58"/>
      <c r="D1" s="58"/>
      <c r="E1" s="58"/>
      <c r="F1" s="58"/>
      <c r="G1" s="58"/>
      <c r="H1" s="58"/>
      <c r="I1" s="58"/>
    </row>
    <row r="2" spans="1:9" ht="24.95" customHeight="1" x14ac:dyDescent="0.2">
      <c r="A2" s="59" t="s">
        <v>96</v>
      </c>
      <c r="B2" s="59"/>
      <c r="C2" s="59"/>
      <c r="D2" s="59"/>
      <c r="E2" s="59"/>
      <c r="F2" s="59"/>
      <c r="G2" s="59"/>
      <c r="H2" s="59"/>
      <c r="I2" s="59"/>
    </row>
    <row r="3" spans="1:9" s="12" customFormat="1" ht="62.25" customHeight="1" x14ac:dyDescent="0.2">
      <c r="A3" s="19" t="s">
        <v>20</v>
      </c>
      <c r="B3" s="19" t="s">
        <v>3</v>
      </c>
      <c r="C3" s="19" t="s">
        <v>4</v>
      </c>
      <c r="D3" s="19" t="s">
        <v>89</v>
      </c>
      <c r="E3" s="19" t="s">
        <v>97</v>
      </c>
      <c r="F3" s="19" t="s">
        <v>98</v>
      </c>
      <c r="G3" s="19" t="s">
        <v>92</v>
      </c>
      <c r="H3" s="19" t="s">
        <v>93</v>
      </c>
      <c r="I3" s="19" t="s">
        <v>94</v>
      </c>
    </row>
    <row r="4" spans="1:9" ht="24.95" customHeight="1" x14ac:dyDescent="0.2">
      <c r="A4" s="64">
        <v>10</v>
      </c>
      <c r="B4" s="66" t="s">
        <v>23</v>
      </c>
      <c r="C4" s="24" t="s">
        <v>14</v>
      </c>
      <c r="D4" s="22">
        <v>473475353</v>
      </c>
      <c r="E4" s="22">
        <v>476857607</v>
      </c>
      <c r="F4" s="22">
        <v>0</v>
      </c>
      <c r="G4" s="22">
        <v>3907900</v>
      </c>
      <c r="H4" s="22">
        <v>480765507</v>
      </c>
      <c r="I4" s="22">
        <v>480716307</v>
      </c>
    </row>
    <row r="5" spans="1:9" ht="24.95" customHeight="1" x14ac:dyDescent="0.2">
      <c r="A5" s="64"/>
      <c r="B5" s="66"/>
      <c r="C5" s="24" t="s">
        <v>15</v>
      </c>
      <c r="D5" s="22">
        <v>6750000</v>
      </c>
      <c r="E5" s="22">
        <v>6750000</v>
      </c>
      <c r="F5" s="22">
        <v>0</v>
      </c>
      <c r="G5" s="22">
        <v>0</v>
      </c>
      <c r="H5" s="22">
        <v>6750000</v>
      </c>
      <c r="I5" s="22">
        <v>6734000</v>
      </c>
    </row>
    <row r="6" spans="1:9" ht="24.95" customHeight="1" x14ac:dyDescent="0.2">
      <c r="A6" s="64"/>
      <c r="B6" s="66"/>
      <c r="C6" s="25" t="s">
        <v>24</v>
      </c>
      <c r="D6" s="37">
        <f t="shared" ref="D6:I6" si="0">SUM(D4:D5)</f>
        <v>480225353</v>
      </c>
      <c r="E6" s="37">
        <f t="shared" si="0"/>
        <v>483607607</v>
      </c>
      <c r="F6" s="38">
        <f t="shared" si="0"/>
        <v>0</v>
      </c>
      <c r="G6" s="16">
        <f t="shared" si="0"/>
        <v>3907900</v>
      </c>
      <c r="H6" s="16">
        <f t="shared" si="0"/>
        <v>487515507</v>
      </c>
      <c r="I6" s="16">
        <f t="shared" si="0"/>
        <v>487450307</v>
      </c>
    </row>
    <row r="7" spans="1:9" ht="24.95" customHeight="1" x14ac:dyDescent="0.2">
      <c r="A7" s="64">
        <v>11</v>
      </c>
      <c r="B7" s="66" t="s">
        <v>25</v>
      </c>
      <c r="C7" s="24" t="s">
        <v>14</v>
      </c>
      <c r="D7" s="22">
        <v>204396292</v>
      </c>
      <c r="E7" s="22">
        <v>203607799</v>
      </c>
      <c r="F7" s="22">
        <v>480</v>
      </c>
      <c r="G7" s="22">
        <v>0</v>
      </c>
      <c r="H7" s="22">
        <v>203608279</v>
      </c>
      <c r="I7" s="22">
        <v>203599279</v>
      </c>
    </row>
    <row r="8" spans="1:9" ht="24.95" customHeight="1" x14ac:dyDescent="0.2">
      <c r="A8" s="64"/>
      <c r="B8" s="66"/>
      <c r="C8" s="25" t="s">
        <v>24</v>
      </c>
      <c r="D8" s="39">
        <v>204396292</v>
      </c>
      <c r="E8" s="39">
        <v>203607799</v>
      </c>
      <c r="F8" s="39">
        <v>480</v>
      </c>
      <c r="G8" s="39">
        <v>0</v>
      </c>
      <c r="H8" s="39">
        <v>203608279</v>
      </c>
      <c r="I8" s="39">
        <v>203599279</v>
      </c>
    </row>
    <row r="9" spans="1:9" ht="24.95" customHeight="1" x14ac:dyDescent="0.2">
      <c r="A9" s="83">
        <v>12</v>
      </c>
      <c r="B9" s="85" t="s">
        <v>61</v>
      </c>
      <c r="C9" s="24" t="s">
        <v>14</v>
      </c>
      <c r="D9" s="22">
        <v>38883854</v>
      </c>
      <c r="E9" s="22">
        <v>38883854</v>
      </c>
      <c r="F9" s="22">
        <v>0</v>
      </c>
      <c r="G9" s="22">
        <v>0</v>
      </c>
      <c r="H9" s="22">
        <v>38883854</v>
      </c>
      <c r="I9" s="22">
        <v>38883854</v>
      </c>
    </row>
    <row r="10" spans="1:9" ht="24.95" customHeight="1" x14ac:dyDescent="0.2">
      <c r="A10" s="84"/>
      <c r="B10" s="85"/>
      <c r="C10" s="25" t="s">
        <v>24</v>
      </c>
      <c r="D10" s="39">
        <v>38883854</v>
      </c>
      <c r="E10" s="39">
        <v>38883854</v>
      </c>
      <c r="F10" s="39">
        <v>0</v>
      </c>
      <c r="G10" s="39">
        <v>0</v>
      </c>
      <c r="H10" s="39">
        <v>38883854</v>
      </c>
      <c r="I10" s="39">
        <v>38883854</v>
      </c>
    </row>
    <row r="11" spans="1:9" ht="24.95" customHeight="1" x14ac:dyDescent="0.2">
      <c r="A11" s="64">
        <v>13</v>
      </c>
      <c r="B11" s="66" t="s">
        <v>27</v>
      </c>
      <c r="C11" s="24" t="s">
        <v>14</v>
      </c>
      <c r="D11" s="22">
        <v>3909000</v>
      </c>
      <c r="E11" s="22">
        <v>3909000</v>
      </c>
      <c r="F11" s="22">
        <v>0</v>
      </c>
      <c r="G11" s="22">
        <v>0</v>
      </c>
      <c r="H11" s="22">
        <v>3909000</v>
      </c>
      <c r="I11" s="22">
        <v>3909000</v>
      </c>
    </row>
    <row r="12" spans="1:9" ht="24.95" customHeight="1" x14ac:dyDescent="0.2">
      <c r="A12" s="64"/>
      <c r="B12" s="66"/>
      <c r="C12" s="25" t="s">
        <v>24</v>
      </c>
      <c r="D12" s="39">
        <v>3909000</v>
      </c>
      <c r="E12" s="39">
        <v>3909000</v>
      </c>
      <c r="F12" s="39">
        <v>0</v>
      </c>
      <c r="G12" s="39">
        <v>0</v>
      </c>
      <c r="H12" s="39">
        <v>3909000</v>
      </c>
      <c r="I12" s="39">
        <v>3909000</v>
      </c>
    </row>
    <row r="13" spans="1:9" ht="24.95" customHeight="1" x14ac:dyDescent="0.2">
      <c r="A13" s="64">
        <v>16</v>
      </c>
      <c r="B13" s="65" t="s">
        <v>29</v>
      </c>
      <c r="C13" s="24" t="s">
        <v>14</v>
      </c>
      <c r="D13" s="22">
        <v>3035000</v>
      </c>
      <c r="E13" s="22">
        <v>3035000</v>
      </c>
      <c r="F13" s="22">
        <v>0</v>
      </c>
      <c r="G13" s="22">
        <v>0</v>
      </c>
      <c r="H13" s="22">
        <v>3035000</v>
      </c>
      <c r="I13" s="22">
        <v>3035000</v>
      </c>
    </row>
    <row r="14" spans="1:9" ht="24" customHeight="1" x14ac:dyDescent="0.2">
      <c r="A14" s="64"/>
      <c r="B14" s="65"/>
      <c r="C14" s="25" t="s">
        <v>24</v>
      </c>
      <c r="D14" s="39">
        <v>3035000</v>
      </c>
      <c r="E14" s="39">
        <v>3035000</v>
      </c>
      <c r="F14" s="39">
        <v>0</v>
      </c>
      <c r="G14" s="39">
        <v>0</v>
      </c>
      <c r="H14" s="39">
        <v>3035000</v>
      </c>
      <c r="I14" s="39">
        <v>3035000</v>
      </c>
    </row>
    <row r="15" spans="1:9" ht="24.95" customHeight="1" x14ac:dyDescent="0.2">
      <c r="A15" s="64">
        <v>17</v>
      </c>
      <c r="B15" s="66" t="s">
        <v>30</v>
      </c>
      <c r="C15" s="24" t="s">
        <v>14</v>
      </c>
      <c r="D15" s="22">
        <v>114531318</v>
      </c>
      <c r="E15" s="22">
        <v>116693981</v>
      </c>
      <c r="F15" s="22">
        <v>0</v>
      </c>
      <c r="G15" s="22">
        <v>0</v>
      </c>
      <c r="H15" s="22">
        <v>116693981</v>
      </c>
      <c r="I15" s="22">
        <v>116688981</v>
      </c>
    </row>
    <row r="16" spans="1:9" ht="24.95" customHeight="1" x14ac:dyDescent="0.2">
      <c r="A16" s="64"/>
      <c r="B16" s="66"/>
      <c r="C16" s="25" t="s">
        <v>24</v>
      </c>
      <c r="D16" s="39">
        <v>114531318</v>
      </c>
      <c r="E16" s="39">
        <v>116693981</v>
      </c>
      <c r="F16" s="39">
        <v>0</v>
      </c>
      <c r="G16" s="39">
        <v>0</v>
      </c>
      <c r="H16" s="39">
        <v>116693981</v>
      </c>
      <c r="I16" s="39">
        <v>116688981</v>
      </c>
    </row>
    <row r="17" spans="1:9" ht="24.95" customHeight="1" x14ac:dyDescent="0.2">
      <c r="A17" s="64">
        <v>18</v>
      </c>
      <c r="B17" s="65" t="s">
        <v>31</v>
      </c>
      <c r="C17" s="24" t="s">
        <v>13</v>
      </c>
      <c r="D17" s="22">
        <v>98710</v>
      </c>
      <c r="E17" s="22">
        <v>328838</v>
      </c>
      <c r="F17" s="22">
        <v>0</v>
      </c>
      <c r="G17" s="22">
        <v>0</v>
      </c>
      <c r="H17" s="22">
        <v>328838</v>
      </c>
      <c r="I17" s="22">
        <v>328838</v>
      </c>
    </row>
    <row r="18" spans="1:9" ht="24.95" customHeight="1" x14ac:dyDescent="0.2">
      <c r="A18" s="64"/>
      <c r="B18" s="65"/>
      <c r="C18" s="25" t="s">
        <v>24</v>
      </c>
      <c r="D18" s="39">
        <v>98710</v>
      </c>
      <c r="E18" s="39">
        <v>328838</v>
      </c>
      <c r="F18" s="39">
        <v>0</v>
      </c>
      <c r="G18" s="39">
        <v>0</v>
      </c>
      <c r="H18" s="39">
        <v>328838</v>
      </c>
      <c r="I18" s="39">
        <v>328838</v>
      </c>
    </row>
    <row r="19" spans="1:9" ht="24.95" customHeight="1" x14ac:dyDescent="0.2">
      <c r="A19" s="64">
        <v>19</v>
      </c>
      <c r="B19" s="65" t="s">
        <v>32</v>
      </c>
      <c r="C19" s="24" t="s">
        <v>13</v>
      </c>
      <c r="D19" s="22">
        <v>3514584</v>
      </c>
      <c r="E19" s="22">
        <v>3514584</v>
      </c>
      <c r="F19" s="22">
        <v>0</v>
      </c>
      <c r="G19" s="22">
        <v>0</v>
      </c>
      <c r="H19" s="22">
        <v>3514584</v>
      </c>
      <c r="I19" s="22">
        <v>3514584</v>
      </c>
    </row>
    <row r="20" spans="1:9" ht="24.95" customHeight="1" x14ac:dyDescent="0.2">
      <c r="A20" s="64"/>
      <c r="B20" s="65"/>
      <c r="C20" s="24" t="s">
        <v>14</v>
      </c>
      <c r="D20" s="22">
        <v>14355750</v>
      </c>
      <c r="E20" s="22">
        <v>14356875</v>
      </c>
      <c r="F20" s="22">
        <v>0</v>
      </c>
      <c r="G20" s="22">
        <v>0</v>
      </c>
      <c r="H20" s="22">
        <v>14356875</v>
      </c>
      <c r="I20" s="22">
        <v>14356875</v>
      </c>
    </row>
    <row r="21" spans="1:9" ht="24.95" customHeight="1" x14ac:dyDescent="0.2">
      <c r="A21" s="64"/>
      <c r="B21" s="65"/>
      <c r="C21" s="25" t="s">
        <v>24</v>
      </c>
      <c r="D21" s="16">
        <f t="shared" ref="D21:I21" si="1">SUM(D19:D20)</f>
        <v>17870334</v>
      </c>
      <c r="E21" s="16">
        <f t="shared" si="1"/>
        <v>17871459</v>
      </c>
      <c r="F21" s="38">
        <f t="shared" si="1"/>
        <v>0</v>
      </c>
      <c r="G21" s="16">
        <f t="shared" si="1"/>
        <v>0</v>
      </c>
      <c r="H21" s="16">
        <f t="shared" si="1"/>
        <v>17871459</v>
      </c>
      <c r="I21" s="16">
        <f t="shared" si="1"/>
        <v>17871459</v>
      </c>
    </row>
    <row r="22" spans="1:9" ht="24.95" customHeight="1" x14ac:dyDescent="0.2">
      <c r="A22" s="70" t="s">
        <v>99</v>
      </c>
      <c r="B22" s="70"/>
      <c r="C22" s="70"/>
      <c r="D22" s="70"/>
      <c r="E22" s="70"/>
      <c r="F22" s="70"/>
      <c r="G22" s="70"/>
      <c r="H22" s="70"/>
      <c r="I22" s="70"/>
    </row>
    <row r="23" spans="1:9" ht="24.95" customHeight="1" x14ac:dyDescent="0.2">
      <c r="A23" s="82" t="s">
        <v>100</v>
      </c>
      <c r="B23" s="82"/>
      <c r="C23" s="82"/>
      <c r="D23" s="82"/>
      <c r="E23" s="82"/>
      <c r="F23" s="82"/>
      <c r="G23" s="82"/>
      <c r="H23" s="82"/>
      <c r="I23" s="82"/>
    </row>
    <row r="24" spans="1:9" s="12" customFormat="1" ht="62.25" customHeight="1" x14ac:dyDescent="0.2">
      <c r="A24" s="19" t="s">
        <v>20</v>
      </c>
      <c r="B24" s="19" t="s">
        <v>3</v>
      </c>
      <c r="C24" s="19" t="s">
        <v>4</v>
      </c>
      <c r="D24" s="19" t="s">
        <v>89</v>
      </c>
      <c r="E24" s="19" t="s">
        <v>97</v>
      </c>
      <c r="F24" s="19" t="s">
        <v>98</v>
      </c>
      <c r="G24" s="19" t="s">
        <v>92</v>
      </c>
      <c r="H24" s="19" t="s">
        <v>93</v>
      </c>
      <c r="I24" s="19" t="s">
        <v>94</v>
      </c>
    </row>
    <row r="25" spans="1:9" ht="24.95" customHeight="1" x14ac:dyDescent="0.2">
      <c r="A25" s="64">
        <v>20</v>
      </c>
      <c r="B25" s="65" t="s">
        <v>34</v>
      </c>
      <c r="C25" s="24" t="s">
        <v>14</v>
      </c>
      <c r="D25" s="22">
        <v>13141090</v>
      </c>
      <c r="E25" s="22">
        <v>10917152</v>
      </c>
      <c r="F25" s="22">
        <v>0</v>
      </c>
      <c r="G25" s="22">
        <v>0</v>
      </c>
      <c r="H25" s="22">
        <v>10917152</v>
      </c>
      <c r="I25" s="22">
        <v>10917152</v>
      </c>
    </row>
    <row r="26" spans="1:9" ht="24.95" customHeight="1" x14ac:dyDescent="0.2">
      <c r="A26" s="64"/>
      <c r="B26" s="65"/>
      <c r="C26" s="25" t="s">
        <v>24</v>
      </c>
      <c r="D26" s="16">
        <v>13141090</v>
      </c>
      <c r="E26" s="16">
        <v>10917152</v>
      </c>
      <c r="F26" s="38">
        <v>0</v>
      </c>
      <c r="G26" s="16">
        <v>0</v>
      </c>
      <c r="H26" s="16">
        <v>10917152</v>
      </c>
      <c r="I26" s="16">
        <v>10917152</v>
      </c>
    </row>
    <row r="27" spans="1:9" ht="24.95" customHeight="1" x14ac:dyDescent="0.2">
      <c r="A27" s="64">
        <v>21</v>
      </c>
      <c r="B27" s="65" t="s">
        <v>35</v>
      </c>
      <c r="C27" s="24" t="s">
        <v>14</v>
      </c>
      <c r="D27" s="22">
        <v>77600741</v>
      </c>
      <c r="E27" s="22">
        <v>77933977</v>
      </c>
      <c r="F27" s="22">
        <v>0</v>
      </c>
      <c r="G27" s="22">
        <v>0</v>
      </c>
      <c r="H27" s="22">
        <v>77933977</v>
      </c>
      <c r="I27" s="22">
        <v>77933977</v>
      </c>
    </row>
    <row r="28" spans="1:9" ht="24.95" customHeight="1" x14ac:dyDescent="0.2">
      <c r="A28" s="64"/>
      <c r="B28" s="65"/>
      <c r="C28" s="25" t="s">
        <v>24</v>
      </c>
      <c r="D28" s="16">
        <v>77600741</v>
      </c>
      <c r="E28" s="16">
        <v>77933977</v>
      </c>
      <c r="F28" s="38">
        <v>0</v>
      </c>
      <c r="G28" s="16">
        <v>0</v>
      </c>
      <c r="H28" s="16">
        <v>77933977</v>
      </c>
      <c r="I28" s="16">
        <v>77933977</v>
      </c>
    </row>
    <row r="29" spans="1:9" ht="24.95" customHeight="1" x14ac:dyDescent="0.2">
      <c r="A29" s="64">
        <v>22</v>
      </c>
      <c r="B29" s="65" t="s">
        <v>36</v>
      </c>
      <c r="C29" s="24" t="s">
        <v>14</v>
      </c>
      <c r="D29" s="22">
        <v>51621256</v>
      </c>
      <c r="E29" s="22">
        <v>51626056</v>
      </c>
      <c r="F29" s="22">
        <v>0</v>
      </c>
      <c r="G29" s="22">
        <v>0</v>
      </c>
      <c r="H29" s="22">
        <v>51626056</v>
      </c>
      <c r="I29" s="22">
        <v>51626056</v>
      </c>
    </row>
    <row r="30" spans="1:9" ht="24.95" customHeight="1" x14ac:dyDescent="0.2">
      <c r="A30" s="64"/>
      <c r="B30" s="65"/>
      <c r="C30" s="25" t="s">
        <v>24</v>
      </c>
      <c r="D30" s="16">
        <v>51621256</v>
      </c>
      <c r="E30" s="16">
        <v>51626056</v>
      </c>
      <c r="F30" s="38">
        <v>0</v>
      </c>
      <c r="G30" s="16">
        <v>0</v>
      </c>
      <c r="H30" s="16">
        <v>51626056</v>
      </c>
      <c r="I30" s="16">
        <v>51626056</v>
      </c>
    </row>
    <row r="31" spans="1:9" ht="24.95" customHeight="1" x14ac:dyDescent="0.2">
      <c r="A31" s="64">
        <v>23</v>
      </c>
      <c r="B31" s="65" t="s">
        <v>37</v>
      </c>
      <c r="C31" s="24" t="s">
        <v>14</v>
      </c>
      <c r="D31" s="22">
        <v>993589526</v>
      </c>
      <c r="E31" s="22">
        <v>1071674089</v>
      </c>
      <c r="F31" s="22">
        <v>852916</v>
      </c>
      <c r="G31" s="22">
        <v>4364232</v>
      </c>
      <c r="H31" s="22">
        <v>1076891237</v>
      </c>
      <c r="I31" s="22">
        <v>1076891237</v>
      </c>
    </row>
    <row r="32" spans="1:9" ht="24.95" customHeight="1" x14ac:dyDescent="0.2">
      <c r="A32" s="64"/>
      <c r="B32" s="65"/>
      <c r="C32" s="25" t="s">
        <v>24</v>
      </c>
      <c r="D32" s="16">
        <v>993589526</v>
      </c>
      <c r="E32" s="16">
        <v>1071674089</v>
      </c>
      <c r="F32" s="38">
        <v>852916</v>
      </c>
      <c r="G32" s="16">
        <v>4364232</v>
      </c>
      <c r="H32" s="16">
        <v>1076891237</v>
      </c>
      <c r="I32" s="16">
        <v>1076891237</v>
      </c>
    </row>
    <row r="33" spans="1:9" ht="24.95" customHeight="1" x14ac:dyDescent="0.2">
      <c r="A33" s="64">
        <v>24</v>
      </c>
      <c r="B33" s="66" t="s">
        <v>38</v>
      </c>
      <c r="C33" s="24" t="s">
        <v>14</v>
      </c>
      <c r="D33" s="22">
        <v>924087337</v>
      </c>
      <c r="E33" s="22">
        <v>903645909</v>
      </c>
      <c r="F33" s="22">
        <v>956</v>
      </c>
      <c r="G33" s="22">
        <v>0</v>
      </c>
      <c r="H33" s="22">
        <v>903646865</v>
      </c>
      <c r="I33" s="22">
        <v>903646865</v>
      </c>
    </row>
    <row r="34" spans="1:9" ht="24.95" customHeight="1" x14ac:dyDescent="0.2">
      <c r="A34" s="64"/>
      <c r="B34" s="66"/>
      <c r="C34" s="25" t="s">
        <v>24</v>
      </c>
      <c r="D34" s="16">
        <v>924087337</v>
      </c>
      <c r="E34" s="16">
        <v>903645909</v>
      </c>
      <c r="F34" s="38">
        <v>956</v>
      </c>
      <c r="G34" s="16">
        <v>0</v>
      </c>
      <c r="H34" s="16">
        <v>903646865</v>
      </c>
      <c r="I34" s="16">
        <v>903646865</v>
      </c>
    </row>
    <row r="35" spans="1:9" ht="24.95" customHeight="1" x14ac:dyDescent="0.2">
      <c r="A35" s="64">
        <v>25</v>
      </c>
      <c r="B35" s="65" t="s">
        <v>39</v>
      </c>
      <c r="C35" s="24" t="s">
        <v>13</v>
      </c>
      <c r="D35" s="22">
        <v>1850000</v>
      </c>
      <c r="E35" s="22">
        <v>1837000</v>
      </c>
      <c r="F35" s="22">
        <v>0</v>
      </c>
      <c r="G35" s="22">
        <v>0</v>
      </c>
      <c r="H35" s="22">
        <v>1837000</v>
      </c>
      <c r="I35" s="22">
        <v>1837000</v>
      </c>
    </row>
    <row r="36" spans="1:9" ht="24.95" customHeight="1" x14ac:dyDescent="0.2">
      <c r="A36" s="64"/>
      <c r="B36" s="65"/>
      <c r="C36" s="24" t="s">
        <v>14</v>
      </c>
      <c r="D36" s="22">
        <v>63031000</v>
      </c>
      <c r="E36" s="22">
        <v>63031000</v>
      </c>
      <c r="F36" s="22">
        <v>0</v>
      </c>
      <c r="G36" s="22">
        <v>0</v>
      </c>
      <c r="H36" s="22">
        <v>63031000</v>
      </c>
      <c r="I36" s="22">
        <v>63031000</v>
      </c>
    </row>
    <row r="37" spans="1:9" ht="24.95" customHeight="1" x14ac:dyDescent="0.2">
      <c r="A37" s="64"/>
      <c r="B37" s="65"/>
      <c r="C37" s="25" t="s">
        <v>24</v>
      </c>
      <c r="D37" s="16">
        <f t="shared" ref="D37:I37" si="2">SUM(D35:D36)</f>
        <v>64881000</v>
      </c>
      <c r="E37" s="16">
        <f t="shared" si="2"/>
        <v>64868000</v>
      </c>
      <c r="F37" s="38">
        <f t="shared" si="2"/>
        <v>0</v>
      </c>
      <c r="G37" s="16">
        <f t="shared" si="2"/>
        <v>0</v>
      </c>
      <c r="H37" s="16">
        <f t="shared" si="2"/>
        <v>64868000</v>
      </c>
      <c r="I37" s="16">
        <f t="shared" si="2"/>
        <v>64868000</v>
      </c>
    </row>
    <row r="38" spans="1:9" ht="24.95" customHeight="1" x14ac:dyDescent="0.2">
      <c r="A38" s="64">
        <v>31</v>
      </c>
      <c r="B38" s="66" t="s">
        <v>40</v>
      </c>
      <c r="C38" s="24" t="s">
        <v>14</v>
      </c>
      <c r="D38" s="22">
        <v>10597771</v>
      </c>
      <c r="E38" s="22">
        <v>10588391</v>
      </c>
      <c r="F38" s="22">
        <v>0</v>
      </c>
      <c r="G38" s="22">
        <v>0</v>
      </c>
      <c r="H38" s="22">
        <v>10588391</v>
      </c>
      <c r="I38" s="22">
        <v>10588391</v>
      </c>
    </row>
    <row r="39" spans="1:9" ht="24.95" customHeight="1" x14ac:dyDescent="0.2">
      <c r="A39" s="64"/>
      <c r="B39" s="66"/>
      <c r="C39" s="25" t="s">
        <v>24</v>
      </c>
      <c r="D39" s="16">
        <v>10597771</v>
      </c>
      <c r="E39" s="16">
        <v>10588391</v>
      </c>
      <c r="F39" s="38">
        <v>0</v>
      </c>
      <c r="G39" s="16">
        <v>0</v>
      </c>
      <c r="H39" s="16">
        <v>10588391</v>
      </c>
      <c r="I39" s="16">
        <v>10588391</v>
      </c>
    </row>
    <row r="40" spans="1:9" ht="32.25" customHeight="1" x14ac:dyDescent="0.2">
      <c r="A40" s="75" t="s">
        <v>16</v>
      </c>
      <c r="B40" s="75"/>
      <c r="C40" s="75"/>
      <c r="D40" s="40">
        <f t="shared" ref="D40:I40" si="3">D6+D8+D10+D12+D14+D16+D18+D21+D26+D28+D30+D32+D34+D37+D39</f>
        <v>2998468582</v>
      </c>
      <c r="E40" s="40">
        <f t="shared" si="3"/>
        <v>3059191112</v>
      </c>
      <c r="F40" s="40">
        <f t="shared" si="3"/>
        <v>854352</v>
      </c>
      <c r="G40" s="40">
        <f t="shared" si="3"/>
        <v>8272132</v>
      </c>
      <c r="H40" s="40">
        <f t="shared" si="3"/>
        <v>3068317596</v>
      </c>
      <c r="I40" s="40">
        <f t="shared" si="3"/>
        <v>3068238396</v>
      </c>
    </row>
    <row r="44" spans="1:9" x14ac:dyDescent="0.2">
      <c r="G44" s="41"/>
    </row>
  </sheetData>
  <mergeCells count="35">
    <mergeCell ref="A1:I1"/>
    <mergeCell ref="A2:I2"/>
    <mergeCell ref="A4:A6"/>
    <mergeCell ref="B4:B6"/>
    <mergeCell ref="A7:A8"/>
    <mergeCell ref="B7:B8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19:A21"/>
    <mergeCell ref="B19:B21"/>
    <mergeCell ref="A22:I22"/>
    <mergeCell ref="A23:I23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7"/>
    <mergeCell ref="B35:B37"/>
    <mergeCell ref="A38:A39"/>
    <mergeCell ref="B38:B39"/>
    <mergeCell ref="A40:C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370F-32AF-4910-B513-67B61FDC6BCC}">
  <dimension ref="A1:I81"/>
  <sheetViews>
    <sheetView rightToLeft="1" workbookViewId="0">
      <selection activeCell="G84" sqref="G84"/>
    </sheetView>
  </sheetViews>
  <sheetFormatPr defaultRowHeight="15" x14ac:dyDescent="0.25"/>
  <cols>
    <col min="2" max="2" width="28.85546875" customWidth="1"/>
    <col min="4" max="4" width="14.5703125" customWidth="1"/>
    <col min="5" max="5" width="17.5703125" customWidth="1"/>
    <col min="6" max="6" width="13.7109375" customWidth="1"/>
    <col min="7" max="7" width="14.140625" customWidth="1"/>
    <col min="8" max="8" width="14.5703125" customWidth="1"/>
    <col min="9" max="9" width="15.7109375" customWidth="1"/>
  </cols>
  <sheetData>
    <row r="1" spans="1:9" ht="18" x14ac:dyDescent="0.25">
      <c r="A1" s="58" t="s">
        <v>101</v>
      </c>
      <c r="B1" s="58"/>
      <c r="C1" s="58"/>
      <c r="D1" s="58"/>
      <c r="E1" s="58"/>
      <c r="F1" s="58"/>
      <c r="G1" s="58"/>
      <c r="H1" s="58"/>
      <c r="I1" s="58"/>
    </row>
    <row r="2" spans="1:9" ht="18" x14ac:dyDescent="0.25">
      <c r="A2" s="78" t="s">
        <v>102</v>
      </c>
      <c r="B2" s="78"/>
      <c r="C2" s="78"/>
      <c r="D2" s="78"/>
      <c r="E2" s="78"/>
      <c r="F2" s="78"/>
      <c r="G2" s="78"/>
      <c r="H2" s="78"/>
      <c r="I2" s="78"/>
    </row>
    <row r="3" spans="1:9" ht="47.25" x14ac:dyDescent="0.25">
      <c r="A3" s="19" t="s">
        <v>44</v>
      </c>
      <c r="B3" s="19" t="s">
        <v>3</v>
      </c>
      <c r="C3" s="19" t="s">
        <v>4</v>
      </c>
      <c r="D3" s="19" t="s">
        <v>89</v>
      </c>
      <c r="E3" s="19" t="s">
        <v>97</v>
      </c>
      <c r="F3" s="19" t="s">
        <v>103</v>
      </c>
      <c r="G3" s="19" t="s">
        <v>104</v>
      </c>
      <c r="H3" s="19" t="s">
        <v>93</v>
      </c>
      <c r="I3" s="19" t="s">
        <v>105</v>
      </c>
    </row>
    <row r="4" spans="1:9" ht="15.75" x14ac:dyDescent="0.25">
      <c r="A4" s="64">
        <v>1010</v>
      </c>
      <c r="B4" s="65" t="s">
        <v>46</v>
      </c>
      <c r="C4" s="24" t="s">
        <v>14</v>
      </c>
      <c r="D4" s="22">
        <v>63472800</v>
      </c>
      <c r="E4" s="22">
        <v>63753200</v>
      </c>
      <c r="F4" s="22">
        <v>0</v>
      </c>
      <c r="G4" s="22">
        <v>0</v>
      </c>
      <c r="H4" s="22">
        <v>63753200</v>
      </c>
      <c r="I4" s="22">
        <v>63753200</v>
      </c>
    </row>
    <row r="5" spans="1:9" ht="15.75" x14ac:dyDescent="0.25">
      <c r="A5" s="64"/>
      <c r="B5" s="65"/>
      <c r="C5" s="25" t="s">
        <v>24</v>
      </c>
      <c r="D5" s="39">
        <v>63472800</v>
      </c>
      <c r="E5" s="39">
        <v>63753200</v>
      </c>
      <c r="F5" s="39">
        <v>0</v>
      </c>
      <c r="G5" s="39">
        <v>0</v>
      </c>
      <c r="H5" s="39">
        <v>63753200</v>
      </c>
      <c r="I5" s="39">
        <v>63753200</v>
      </c>
    </row>
    <row r="6" spans="1:9" ht="15.75" x14ac:dyDescent="0.25">
      <c r="A6" s="64">
        <v>1030</v>
      </c>
      <c r="B6" s="65" t="s">
        <v>47</v>
      </c>
      <c r="C6" s="24" t="s">
        <v>14</v>
      </c>
      <c r="D6" s="22">
        <v>46633231</v>
      </c>
      <c r="E6" s="22">
        <v>46603672</v>
      </c>
      <c r="F6" s="22">
        <v>0</v>
      </c>
      <c r="G6" s="22">
        <v>0</v>
      </c>
      <c r="H6" s="22">
        <v>46603672</v>
      </c>
      <c r="I6" s="22">
        <v>46603672</v>
      </c>
    </row>
    <row r="7" spans="1:9" ht="15.75" x14ac:dyDescent="0.25">
      <c r="A7" s="64"/>
      <c r="B7" s="65"/>
      <c r="C7" s="24" t="s">
        <v>15</v>
      </c>
      <c r="D7" s="22">
        <v>6750000</v>
      </c>
      <c r="E7" s="22">
        <v>6750000</v>
      </c>
      <c r="F7" s="22">
        <v>0</v>
      </c>
      <c r="G7" s="22">
        <v>0</v>
      </c>
      <c r="H7" s="22">
        <v>6750000</v>
      </c>
      <c r="I7" s="22">
        <v>6734000</v>
      </c>
    </row>
    <row r="8" spans="1:9" ht="15.75" x14ac:dyDescent="0.25">
      <c r="A8" s="64"/>
      <c r="B8" s="65"/>
      <c r="C8" s="25" t="s">
        <v>24</v>
      </c>
      <c r="D8" s="23">
        <f t="shared" ref="D8:I8" si="0">SUM(D6:D7)</f>
        <v>53383231</v>
      </c>
      <c r="E8" s="27">
        <f t="shared" si="0"/>
        <v>53353672</v>
      </c>
      <c r="F8" s="42">
        <f t="shared" si="0"/>
        <v>0</v>
      </c>
      <c r="G8" s="27">
        <f t="shared" si="0"/>
        <v>0</v>
      </c>
      <c r="H8" s="27">
        <f t="shared" si="0"/>
        <v>53353672</v>
      </c>
      <c r="I8" s="27">
        <f t="shared" si="0"/>
        <v>53337672</v>
      </c>
    </row>
    <row r="9" spans="1:9" ht="15.75" x14ac:dyDescent="0.25">
      <c r="A9" s="64">
        <v>1040</v>
      </c>
      <c r="B9" s="77" t="s">
        <v>48</v>
      </c>
      <c r="C9" s="13" t="s">
        <v>14</v>
      </c>
      <c r="D9" s="22">
        <v>87427500</v>
      </c>
      <c r="E9" s="22">
        <v>88244435</v>
      </c>
      <c r="F9" s="22">
        <v>0</v>
      </c>
      <c r="G9" s="22">
        <v>0</v>
      </c>
      <c r="H9" s="22">
        <v>88244435</v>
      </c>
      <c r="I9" s="22">
        <v>88244435</v>
      </c>
    </row>
    <row r="10" spans="1:9" ht="15.75" x14ac:dyDescent="0.25">
      <c r="A10" s="64"/>
      <c r="B10" s="77"/>
      <c r="C10" s="15" t="s">
        <v>24</v>
      </c>
      <c r="D10" s="23">
        <v>87427500</v>
      </c>
      <c r="E10" s="27">
        <v>88244435</v>
      </c>
      <c r="F10" s="42">
        <v>0</v>
      </c>
      <c r="G10" s="27">
        <v>0</v>
      </c>
      <c r="H10" s="27">
        <v>88244435</v>
      </c>
      <c r="I10" s="27">
        <v>88244435</v>
      </c>
    </row>
    <row r="11" spans="1:9" ht="15.75" x14ac:dyDescent="0.25">
      <c r="A11" s="64">
        <v>1050</v>
      </c>
      <c r="B11" s="65" t="s">
        <v>49</v>
      </c>
      <c r="C11" s="13" t="s">
        <v>14</v>
      </c>
      <c r="D11" s="22">
        <v>102470267</v>
      </c>
      <c r="E11" s="22">
        <v>102408267</v>
      </c>
      <c r="F11" s="22">
        <v>0</v>
      </c>
      <c r="G11" s="22">
        <v>0</v>
      </c>
      <c r="H11" s="22">
        <v>102408267</v>
      </c>
      <c r="I11" s="22">
        <v>102384067</v>
      </c>
    </row>
    <row r="12" spans="1:9" ht="15.75" x14ac:dyDescent="0.25">
      <c r="A12" s="64"/>
      <c r="B12" s="65"/>
      <c r="C12" s="15" t="s">
        <v>24</v>
      </c>
      <c r="D12" s="23">
        <v>102470267</v>
      </c>
      <c r="E12" s="27">
        <v>102408267</v>
      </c>
      <c r="F12" s="42">
        <v>0</v>
      </c>
      <c r="G12" s="27">
        <v>0</v>
      </c>
      <c r="H12" s="27">
        <v>102408267</v>
      </c>
      <c r="I12" s="27">
        <v>102384067</v>
      </c>
    </row>
    <row r="13" spans="1:9" ht="15.75" x14ac:dyDescent="0.25">
      <c r="A13" s="64">
        <v>1061</v>
      </c>
      <c r="B13" s="65" t="s">
        <v>50</v>
      </c>
      <c r="C13" s="13" t="s">
        <v>14</v>
      </c>
      <c r="D13" s="22">
        <v>0</v>
      </c>
      <c r="E13" s="22">
        <v>0</v>
      </c>
      <c r="F13" s="22">
        <v>0</v>
      </c>
      <c r="G13" s="22">
        <v>3907900</v>
      </c>
      <c r="H13" s="22">
        <v>3907900</v>
      </c>
      <c r="I13" s="22">
        <v>3907900</v>
      </c>
    </row>
    <row r="14" spans="1:9" ht="15.75" x14ac:dyDescent="0.25">
      <c r="A14" s="64"/>
      <c r="B14" s="65"/>
      <c r="C14" s="15" t="s">
        <v>24</v>
      </c>
      <c r="D14" s="23">
        <v>0</v>
      </c>
      <c r="E14" s="27">
        <v>0</v>
      </c>
      <c r="F14" s="42">
        <v>0</v>
      </c>
      <c r="G14" s="27">
        <v>3907900</v>
      </c>
      <c r="H14" s="27">
        <v>3907900</v>
      </c>
      <c r="I14" s="27">
        <v>3907900</v>
      </c>
    </row>
    <row r="15" spans="1:9" ht="15.75" x14ac:dyDescent="0.25">
      <c r="A15" s="64">
        <v>1071</v>
      </c>
      <c r="B15" s="65" t="s">
        <v>51</v>
      </c>
      <c r="C15" s="13" t="s">
        <v>14</v>
      </c>
      <c r="D15" s="22">
        <v>3591855</v>
      </c>
      <c r="E15" s="22">
        <v>3591780</v>
      </c>
      <c r="F15" s="22">
        <v>0</v>
      </c>
      <c r="G15" s="22">
        <v>0</v>
      </c>
      <c r="H15" s="22">
        <v>3591780</v>
      </c>
      <c r="I15" s="22">
        <v>3591780</v>
      </c>
    </row>
    <row r="16" spans="1:9" ht="15.75" x14ac:dyDescent="0.25">
      <c r="A16" s="64"/>
      <c r="B16" s="65"/>
      <c r="C16" s="15" t="s">
        <v>24</v>
      </c>
      <c r="D16" s="23">
        <v>3591855</v>
      </c>
      <c r="E16" s="27">
        <v>3591780</v>
      </c>
      <c r="F16" s="42">
        <v>0</v>
      </c>
      <c r="G16" s="27">
        <v>0</v>
      </c>
      <c r="H16" s="27">
        <v>3591780</v>
      </c>
      <c r="I16" s="27">
        <v>3591780</v>
      </c>
    </row>
    <row r="17" spans="1:9" ht="15.75" x14ac:dyDescent="0.25">
      <c r="A17" s="64">
        <v>1073</v>
      </c>
      <c r="B17" s="65" t="s">
        <v>52</v>
      </c>
      <c r="C17" s="13" t="s">
        <v>14</v>
      </c>
      <c r="D17" s="22">
        <v>10957750</v>
      </c>
      <c r="E17" s="22">
        <v>10984538</v>
      </c>
      <c r="F17" s="22">
        <v>0</v>
      </c>
      <c r="G17" s="22">
        <v>0</v>
      </c>
      <c r="H17" s="22">
        <v>10984538</v>
      </c>
      <c r="I17" s="22">
        <v>10984538</v>
      </c>
    </row>
    <row r="18" spans="1:9" ht="15.75" x14ac:dyDescent="0.25">
      <c r="A18" s="64"/>
      <c r="B18" s="65"/>
      <c r="C18" s="15" t="s">
        <v>24</v>
      </c>
      <c r="D18" s="23">
        <v>10957750</v>
      </c>
      <c r="E18" s="27">
        <v>10984538</v>
      </c>
      <c r="F18" s="42">
        <v>0</v>
      </c>
      <c r="G18" s="27">
        <v>0</v>
      </c>
      <c r="H18" s="27">
        <v>10984538</v>
      </c>
      <c r="I18" s="27">
        <v>10984538</v>
      </c>
    </row>
    <row r="19" spans="1:9" ht="15.75" x14ac:dyDescent="0.25">
      <c r="A19" s="64">
        <v>1079</v>
      </c>
      <c r="B19" s="65" t="s">
        <v>53</v>
      </c>
      <c r="C19" s="13" t="s">
        <v>14</v>
      </c>
      <c r="D19" s="22">
        <v>22282350</v>
      </c>
      <c r="E19" s="22">
        <v>22232115</v>
      </c>
      <c r="F19" s="22">
        <v>0</v>
      </c>
      <c r="G19" s="22">
        <v>0</v>
      </c>
      <c r="H19" s="22">
        <v>22232115</v>
      </c>
      <c r="I19" s="22">
        <v>22232115</v>
      </c>
    </row>
    <row r="20" spans="1:9" ht="15.75" x14ac:dyDescent="0.25">
      <c r="A20" s="64"/>
      <c r="B20" s="65"/>
      <c r="C20" s="15" t="s">
        <v>24</v>
      </c>
      <c r="D20" s="23">
        <v>22282350</v>
      </c>
      <c r="E20" s="27">
        <v>22232115</v>
      </c>
      <c r="F20" s="42">
        <v>0</v>
      </c>
      <c r="G20" s="27">
        <v>0</v>
      </c>
      <c r="H20" s="27">
        <v>22232115</v>
      </c>
      <c r="I20" s="27">
        <v>22232115</v>
      </c>
    </row>
    <row r="21" spans="1:9" ht="15.75" x14ac:dyDescent="0.25">
      <c r="A21" s="64">
        <v>1080</v>
      </c>
      <c r="B21" s="65" t="s">
        <v>54</v>
      </c>
      <c r="C21" s="13" t="s">
        <v>14</v>
      </c>
      <c r="D21" s="22">
        <v>136639600</v>
      </c>
      <c r="E21" s="22">
        <v>139039600</v>
      </c>
      <c r="F21" s="22">
        <v>0</v>
      </c>
      <c r="G21" s="22">
        <v>0</v>
      </c>
      <c r="H21" s="22">
        <v>139039600</v>
      </c>
      <c r="I21" s="22">
        <v>139014600</v>
      </c>
    </row>
    <row r="22" spans="1:9" ht="15.75" x14ac:dyDescent="0.25">
      <c r="A22" s="64"/>
      <c r="B22" s="65"/>
      <c r="C22" s="15" t="s">
        <v>24</v>
      </c>
      <c r="D22" s="23">
        <v>136639600</v>
      </c>
      <c r="E22" s="27">
        <v>139039600</v>
      </c>
      <c r="F22" s="42">
        <v>0</v>
      </c>
      <c r="G22" s="27">
        <v>0</v>
      </c>
      <c r="H22" s="27">
        <v>139039600</v>
      </c>
      <c r="I22" s="27">
        <v>139014600</v>
      </c>
    </row>
    <row r="23" spans="1:9" ht="18" x14ac:dyDescent="0.25">
      <c r="A23" s="58" t="s">
        <v>106</v>
      </c>
      <c r="B23" s="58"/>
      <c r="C23" s="58"/>
      <c r="D23" s="58"/>
      <c r="E23" s="58"/>
      <c r="F23" s="58"/>
      <c r="G23" s="58"/>
      <c r="H23" s="58"/>
      <c r="I23" s="58"/>
    </row>
    <row r="24" spans="1:9" ht="18" x14ac:dyDescent="0.25">
      <c r="A24" s="78" t="s">
        <v>107</v>
      </c>
      <c r="B24" s="78"/>
      <c r="C24" s="78"/>
      <c r="D24" s="78"/>
      <c r="E24" s="78"/>
      <c r="F24" s="78"/>
      <c r="G24" s="78"/>
      <c r="H24" s="78"/>
      <c r="I24" s="78"/>
    </row>
    <row r="25" spans="1:9" ht="47.25" x14ac:dyDescent="0.25">
      <c r="A25" s="19" t="s">
        <v>44</v>
      </c>
      <c r="B25" s="19" t="s">
        <v>3</v>
      </c>
      <c r="C25" s="19" t="s">
        <v>4</v>
      </c>
      <c r="D25" s="19" t="s">
        <v>89</v>
      </c>
      <c r="E25" s="19" t="s">
        <v>97</v>
      </c>
      <c r="F25" s="19" t="s">
        <v>103</v>
      </c>
      <c r="G25" s="19" t="s">
        <v>104</v>
      </c>
      <c r="H25" s="19" t="s">
        <v>93</v>
      </c>
      <c r="I25" s="19" t="s">
        <v>105</v>
      </c>
    </row>
    <row r="26" spans="1:9" ht="15.75" x14ac:dyDescent="0.25">
      <c r="A26" s="86">
        <v>1104</v>
      </c>
      <c r="B26" s="88" t="s">
        <v>60</v>
      </c>
      <c r="C26" s="13" t="s">
        <v>14</v>
      </c>
      <c r="D26" s="22">
        <v>204396292</v>
      </c>
      <c r="E26" s="22">
        <v>203607799</v>
      </c>
      <c r="F26" s="22">
        <v>480</v>
      </c>
      <c r="G26" s="22">
        <v>0</v>
      </c>
      <c r="H26" s="22">
        <v>203608279</v>
      </c>
      <c r="I26" s="22">
        <v>203599279</v>
      </c>
    </row>
    <row r="27" spans="1:9" ht="15.75" x14ac:dyDescent="0.25">
      <c r="A27" s="87"/>
      <c r="B27" s="89"/>
      <c r="C27" s="15" t="s">
        <v>24</v>
      </c>
      <c r="D27" s="23">
        <v>204396292</v>
      </c>
      <c r="E27" s="27">
        <v>203607799</v>
      </c>
      <c r="F27" s="42">
        <v>480</v>
      </c>
      <c r="G27" s="27">
        <v>0</v>
      </c>
      <c r="H27" s="27">
        <v>203608279</v>
      </c>
      <c r="I27" s="27">
        <v>203599279</v>
      </c>
    </row>
    <row r="28" spans="1:9" ht="15.75" x14ac:dyDescent="0.25">
      <c r="A28" s="64">
        <v>1200</v>
      </c>
      <c r="B28" s="65" t="s">
        <v>61</v>
      </c>
      <c r="C28" s="13" t="s">
        <v>14</v>
      </c>
      <c r="D28" s="22">
        <v>38883854</v>
      </c>
      <c r="E28" s="22">
        <v>38883854</v>
      </c>
      <c r="F28" s="22">
        <v>0</v>
      </c>
      <c r="G28" s="22">
        <v>0</v>
      </c>
      <c r="H28" s="22">
        <v>38883854</v>
      </c>
      <c r="I28" s="22">
        <v>38883854</v>
      </c>
    </row>
    <row r="29" spans="1:9" ht="15.75" x14ac:dyDescent="0.25">
      <c r="A29" s="64"/>
      <c r="B29" s="65"/>
      <c r="C29" s="15" t="s">
        <v>24</v>
      </c>
      <c r="D29" s="23">
        <v>38883854</v>
      </c>
      <c r="E29" s="27">
        <v>38883854</v>
      </c>
      <c r="F29" s="42">
        <v>0</v>
      </c>
      <c r="G29" s="27">
        <v>0</v>
      </c>
      <c r="H29" s="27">
        <v>38883854</v>
      </c>
      <c r="I29" s="27">
        <v>38883854</v>
      </c>
    </row>
    <row r="30" spans="1:9" ht="15.75" x14ac:dyDescent="0.25">
      <c r="A30" s="64">
        <v>1392</v>
      </c>
      <c r="B30" s="65" t="s">
        <v>62</v>
      </c>
      <c r="C30" s="13" t="s">
        <v>14</v>
      </c>
      <c r="D30" s="22">
        <v>3909000</v>
      </c>
      <c r="E30" s="22">
        <v>3909000</v>
      </c>
      <c r="F30" s="22">
        <v>0</v>
      </c>
      <c r="G30" s="22">
        <v>0</v>
      </c>
      <c r="H30" s="22">
        <v>3909000</v>
      </c>
      <c r="I30" s="22">
        <v>3909000</v>
      </c>
    </row>
    <row r="31" spans="1:9" ht="15.75" x14ac:dyDescent="0.25">
      <c r="A31" s="64"/>
      <c r="B31" s="65"/>
      <c r="C31" s="15" t="s">
        <v>24</v>
      </c>
      <c r="D31" s="23">
        <v>3909000</v>
      </c>
      <c r="E31" s="27">
        <v>3909000</v>
      </c>
      <c r="F31" s="42">
        <v>0</v>
      </c>
      <c r="G31" s="27">
        <v>0</v>
      </c>
      <c r="H31" s="27">
        <v>3909000</v>
      </c>
      <c r="I31" s="27">
        <v>3909000</v>
      </c>
    </row>
    <row r="32" spans="1:9" ht="15.75" x14ac:dyDescent="0.25">
      <c r="A32" s="64">
        <v>1622</v>
      </c>
      <c r="B32" s="65" t="s">
        <v>63</v>
      </c>
      <c r="C32" s="13" t="s">
        <v>14</v>
      </c>
      <c r="D32" s="22">
        <v>1504000</v>
      </c>
      <c r="E32" s="22">
        <v>1504000</v>
      </c>
      <c r="F32" s="22">
        <v>0</v>
      </c>
      <c r="G32" s="22">
        <v>0</v>
      </c>
      <c r="H32" s="22">
        <v>1504000</v>
      </c>
      <c r="I32" s="22">
        <v>1504000</v>
      </c>
    </row>
    <row r="33" spans="1:9" ht="15.75" x14ac:dyDescent="0.25">
      <c r="A33" s="64"/>
      <c r="B33" s="65"/>
      <c r="C33" s="15" t="s">
        <v>24</v>
      </c>
      <c r="D33" s="23">
        <v>1504000</v>
      </c>
      <c r="E33" s="27">
        <v>1504000</v>
      </c>
      <c r="F33" s="42">
        <v>0</v>
      </c>
      <c r="G33" s="27">
        <v>0</v>
      </c>
      <c r="H33" s="27">
        <v>1504000</v>
      </c>
      <c r="I33" s="27">
        <v>1504000</v>
      </c>
    </row>
    <row r="34" spans="1:9" ht="15.75" x14ac:dyDescent="0.25">
      <c r="A34" s="64">
        <v>1629</v>
      </c>
      <c r="B34" s="65" t="s">
        <v>64</v>
      </c>
      <c r="C34" s="13" t="s">
        <v>14</v>
      </c>
      <c r="D34" s="22">
        <v>1531000</v>
      </c>
      <c r="E34" s="22">
        <v>1531000</v>
      </c>
      <c r="F34" s="22">
        <v>0</v>
      </c>
      <c r="G34" s="22">
        <v>0</v>
      </c>
      <c r="H34" s="22">
        <v>1531000</v>
      </c>
      <c r="I34" s="22">
        <v>1531000</v>
      </c>
    </row>
    <row r="35" spans="1:9" ht="15.75" x14ac:dyDescent="0.25">
      <c r="A35" s="64"/>
      <c r="B35" s="65"/>
      <c r="C35" s="15" t="s">
        <v>24</v>
      </c>
      <c r="D35" s="23">
        <v>1531000</v>
      </c>
      <c r="E35" s="27">
        <v>1531000</v>
      </c>
      <c r="F35" s="42">
        <v>0</v>
      </c>
      <c r="G35" s="27">
        <v>0</v>
      </c>
      <c r="H35" s="27">
        <v>1531000</v>
      </c>
      <c r="I35" s="27">
        <v>1531000</v>
      </c>
    </row>
    <row r="36" spans="1:9" ht="15.75" x14ac:dyDescent="0.25">
      <c r="A36" s="86">
        <v>1701</v>
      </c>
      <c r="B36" s="88" t="s">
        <v>65</v>
      </c>
      <c r="C36" s="13" t="s">
        <v>14</v>
      </c>
      <c r="D36" s="22">
        <v>39438000</v>
      </c>
      <c r="E36" s="22">
        <v>40399538</v>
      </c>
      <c r="F36" s="22">
        <v>0</v>
      </c>
      <c r="G36" s="22">
        <v>0</v>
      </c>
      <c r="H36" s="22">
        <v>40399538</v>
      </c>
      <c r="I36" s="22">
        <v>40399538</v>
      </c>
    </row>
    <row r="37" spans="1:9" ht="15.75" x14ac:dyDescent="0.25">
      <c r="A37" s="87"/>
      <c r="B37" s="89"/>
      <c r="C37" s="15" t="s">
        <v>24</v>
      </c>
      <c r="D37" s="23">
        <v>39438000</v>
      </c>
      <c r="E37" s="27">
        <v>40399538</v>
      </c>
      <c r="F37" s="42">
        <v>0</v>
      </c>
      <c r="G37" s="27">
        <v>0</v>
      </c>
      <c r="H37" s="27">
        <v>40399538</v>
      </c>
      <c r="I37" s="27">
        <v>40399538</v>
      </c>
    </row>
    <row r="38" spans="1:9" ht="15.75" x14ac:dyDescent="0.25">
      <c r="A38" s="64">
        <v>1702</v>
      </c>
      <c r="B38" s="65" t="s">
        <v>66</v>
      </c>
      <c r="C38" s="13" t="s">
        <v>14</v>
      </c>
      <c r="D38" s="22">
        <v>60099598</v>
      </c>
      <c r="E38" s="22">
        <v>61305723</v>
      </c>
      <c r="F38" s="22">
        <v>0</v>
      </c>
      <c r="G38" s="22">
        <v>0</v>
      </c>
      <c r="H38" s="22">
        <v>61305723</v>
      </c>
      <c r="I38" s="22">
        <v>61305723</v>
      </c>
    </row>
    <row r="39" spans="1:9" ht="15.75" x14ac:dyDescent="0.25">
      <c r="A39" s="64"/>
      <c r="B39" s="65"/>
      <c r="C39" s="15" t="s">
        <v>24</v>
      </c>
      <c r="D39" s="23">
        <v>60099598</v>
      </c>
      <c r="E39" s="27">
        <v>61305723</v>
      </c>
      <c r="F39" s="42">
        <v>0</v>
      </c>
      <c r="G39" s="27">
        <v>0</v>
      </c>
      <c r="H39" s="27">
        <v>61305723</v>
      </c>
      <c r="I39" s="27">
        <v>61305723</v>
      </c>
    </row>
    <row r="40" spans="1:9" ht="15.75" x14ac:dyDescent="0.25">
      <c r="A40" s="64">
        <v>1709</v>
      </c>
      <c r="B40" s="65" t="s">
        <v>67</v>
      </c>
      <c r="C40" s="13" t="s">
        <v>14</v>
      </c>
      <c r="D40" s="22">
        <v>14993720</v>
      </c>
      <c r="E40" s="22">
        <v>14988720</v>
      </c>
      <c r="F40" s="22">
        <v>0</v>
      </c>
      <c r="G40" s="22">
        <v>0</v>
      </c>
      <c r="H40" s="22">
        <v>14988720</v>
      </c>
      <c r="I40" s="22">
        <v>14983720</v>
      </c>
    </row>
    <row r="41" spans="1:9" ht="15.75" x14ac:dyDescent="0.25">
      <c r="A41" s="64"/>
      <c r="B41" s="65"/>
      <c r="C41" s="15" t="s">
        <v>24</v>
      </c>
      <c r="D41" s="23">
        <v>14993720</v>
      </c>
      <c r="E41" s="27">
        <v>14988720</v>
      </c>
      <c r="F41" s="42">
        <v>0</v>
      </c>
      <c r="G41" s="27">
        <v>0</v>
      </c>
      <c r="H41" s="27">
        <v>14988720</v>
      </c>
      <c r="I41" s="27">
        <v>14983720</v>
      </c>
    </row>
    <row r="42" spans="1:9" ht="15.75" x14ac:dyDescent="0.25">
      <c r="A42" s="64">
        <v>1811</v>
      </c>
      <c r="B42" s="65" t="s">
        <v>68</v>
      </c>
      <c r="C42" s="13" t="s">
        <v>13</v>
      </c>
      <c r="D42" s="22">
        <v>98710</v>
      </c>
      <c r="E42" s="22">
        <v>328838</v>
      </c>
      <c r="F42" s="22">
        <v>0</v>
      </c>
      <c r="G42" s="22">
        <v>0</v>
      </c>
      <c r="H42" s="22">
        <v>328838</v>
      </c>
      <c r="I42" s="22">
        <v>328838</v>
      </c>
    </row>
    <row r="43" spans="1:9" ht="15.75" x14ac:dyDescent="0.25">
      <c r="A43" s="64"/>
      <c r="B43" s="65"/>
      <c r="C43" s="15" t="s">
        <v>24</v>
      </c>
      <c r="D43" s="23">
        <v>98710</v>
      </c>
      <c r="E43" s="27">
        <v>328838</v>
      </c>
      <c r="F43" s="42">
        <v>0</v>
      </c>
      <c r="G43" s="27">
        <v>0</v>
      </c>
      <c r="H43" s="27">
        <v>328838</v>
      </c>
      <c r="I43" s="27">
        <v>328838</v>
      </c>
    </row>
    <row r="44" spans="1:9" ht="15.75" x14ac:dyDescent="0.25">
      <c r="A44" s="64">
        <v>1910</v>
      </c>
      <c r="B44" s="65" t="s">
        <v>69</v>
      </c>
      <c r="C44" s="13" t="s">
        <v>13</v>
      </c>
      <c r="D44" s="22">
        <v>3514584</v>
      </c>
      <c r="E44" s="22">
        <v>3514584</v>
      </c>
      <c r="F44" s="22">
        <v>0</v>
      </c>
      <c r="G44" s="22">
        <v>0</v>
      </c>
      <c r="H44" s="22">
        <v>3514584</v>
      </c>
      <c r="I44" s="22">
        <v>3514584</v>
      </c>
    </row>
    <row r="45" spans="1:9" ht="15.75" x14ac:dyDescent="0.25">
      <c r="A45" s="64"/>
      <c r="B45" s="65"/>
      <c r="C45" s="13" t="s">
        <v>14</v>
      </c>
      <c r="D45" s="22">
        <v>11997000</v>
      </c>
      <c r="E45" s="22">
        <v>11997000</v>
      </c>
      <c r="F45" s="22">
        <v>0</v>
      </c>
      <c r="G45" s="22">
        <v>0</v>
      </c>
      <c r="H45" s="22">
        <v>11997000</v>
      </c>
      <c r="I45" s="22">
        <v>11997000</v>
      </c>
    </row>
    <row r="46" spans="1:9" ht="15.75" x14ac:dyDescent="0.25">
      <c r="A46" s="64"/>
      <c r="B46" s="65"/>
      <c r="C46" s="15" t="s">
        <v>24</v>
      </c>
      <c r="D46" s="23">
        <f t="shared" ref="D46:I46" si="1">SUM(D44:D45)</f>
        <v>15511584</v>
      </c>
      <c r="E46" s="27">
        <f t="shared" si="1"/>
        <v>15511584</v>
      </c>
      <c r="F46" s="42">
        <f t="shared" si="1"/>
        <v>0</v>
      </c>
      <c r="G46" s="27">
        <f t="shared" si="1"/>
        <v>0</v>
      </c>
      <c r="H46" s="27">
        <f t="shared" si="1"/>
        <v>15511584</v>
      </c>
      <c r="I46" s="27">
        <f t="shared" si="1"/>
        <v>15511584</v>
      </c>
    </row>
    <row r="47" spans="1:9" ht="15.75" x14ac:dyDescent="0.25">
      <c r="A47" s="64">
        <v>1920</v>
      </c>
      <c r="B47" s="65" t="s">
        <v>70</v>
      </c>
      <c r="C47" s="13" t="s">
        <v>14</v>
      </c>
      <c r="D47" s="22">
        <v>2358750</v>
      </c>
      <c r="E47" s="22">
        <v>2359875</v>
      </c>
      <c r="F47" s="22">
        <v>0</v>
      </c>
      <c r="G47" s="22">
        <v>0</v>
      </c>
      <c r="H47" s="22">
        <v>2359875</v>
      </c>
      <c r="I47" s="22">
        <v>2359875</v>
      </c>
    </row>
    <row r="48" spans="1:9" ht="15.75" x14ac:dyDescent="0.25">
      <c r="A48" s="64"/>
      <c r="B48" s="65"/>
      <c r="C48" s="15" t="s">
        <v>24</v>
      </c>
      <c r="D48" s="23">
        <v>2358750</v>
      </c>
      <c r="E48" s="27">
        <v>2359875</v>
      </c>
      <c r="F48" s="42">
        <v>0</v>
      </c>
      <c r="G48" s="27">
        <v>0</v>
      </c>
      <c r="H48" s="27">
        <v>2359875</v>
      </c>
      <c r="I48" s="27">
        <v>2359875</v>
      </c>
    </row>
    <row r="49" spans="1:9" ht="15.75" x14ac:dyDescent="0.25">
      <c r="A49" s="64">
        <v>2023</v>
      </c>
      <c r="B49" s="65" t="s">
        <v>71</v>
      </c>
      <c r="C49" s="13" t="s">
        <v>14</v>
      </c>
      <c r="D49" s="22">
        <v>13141090</v>
      </c>
      <c r="E49" s="22">
        <v>10917152</v>
      </c>
      <c r="F49" s="22">
        <v>0</v>
      </c>
      <c r="G49" s="22">
        <v>0</v>
      </c>
      <c r="H49" s="22">
        <v>10917152</v>
      </c>
      <c r="I49" s="22">
        <v>10917152</v>
      </c>
    </row>
    <row r="50" spans="1:9" ht="15.75" x14ac:dyDescent="0.25">
      <c r="A50" s="64"/>
      <c r="B50" s="65"/>
      <c r="C50" s="15" t="s">
        <v>24</v>
      </c>
      <c r="D50" s="23">
        <v>13141090</v>
      </c>
      <c r="E50" s="27">
        <v>10917152</v>
      </c>
      <c r="F50" s="42">
        <v>0</v>
      </c>
      <c r="G50" s="27">
        <v>0</v>
      </c>
      <c r="H50" s="27">
        <v>10917152</v>
      </c>
      <c r="I50" s="27">
        <v>10917152</v>
      </c>
    </row>
    <row r="51" spans="1:9" ht="15.75" x14ac:dyDescent="0.25">
      <c r="A51" s="86">
        <v>2100</v>
      </c>
      <c r="B51" s="65" t="s">
        <v>72</v>
      </c>
      <c r="C51" s="13" t="s">
        <v>14</v>
      </c>
      <c r="D51" s="22">
        <v>77600741</v>
      </c>
      <c r="E51" s="22">
        <v>77933977</v>
      </c>
      <c r="F51" s="22">
        <v>0</v>
      </c>
      <c r="G51" s="22">
        <v>0</v>
      </c>
      <c r="H51" s="22">
        <v>77933977</v>
      </c>
      <c r="I51" s="22">
        <v>77933977</v>
      </c>
    </row>
    <row r="52" spans="1:9" ht="15.75" x14ac:dyDescent="0.25">
      <c r="A52" s="87"/>
      <c r="B52" s="65"/>
      <c r="C52" s="15" t="s">
        <v>24</v>
      </c>
      <c r="D52" s="23">
        <v>77600741</v>
      </c>
      <c r="E52" s="27">
        <v>77933977</v>
      </c>
      <c r="F52" s="42">
        <v>0</v>
      </c>
      <c r="G52" s="27">
        <v>0</v>
      </c>
      <c r="H52" s="27">
        <v>77933977</v>
      </c>
      <c r="I52" s="27">
        <v>77933977</v>
      </c>
    </row>
    <row r="53" spans="1:9" ht="15.75" x14ac:dyDescent="0.25">
      <c r="A53" s="86">
        <v>2219</v>
      </c>
      <c r="B53" s="65" t="s">
        <v>73</v>
      </c>
      <c r="C53" s="13" t="s">
        <v>14</v>
      </c>
      <c r="D53" s="22">
        <v>41397256</v>
      </c>
      <c r="E53" s="22">
        <v>41402056</v>
      </c>
      <c r="F53" s="22">
        <v>0</v>
      </c>
      <c r="G53" s="22">
        <v>0</v>
      </c>
      <c r="H53" s="22">
        <v>41402056</v>
      </c>
      <c r="I53" s="22">
        <v>41402056</v>
      </c>
    </row>
    <row r="54" spans="1:9" ht="15.75" x14ac:dyDescent="0.25">
      <c r="A54" s="87"/>
      <c r="B54" s="65"/>
      <c r="C54" s="15" t="s">
        <v>24</v>
      </c>
      <c r="D54" s="23">
        <v>41397256</v>
      </c>
      <c r="E54" s="27">
        <v>41402056</v>
      </c>
      <c r="F54" s="42">
        <v>0</v>
      </c>
      <c r="G54" s="27">
        <v>0</v>
      </c>
      <c r="H54" s="27">
        <v>41402056</v>
      </c>
      <c r="I54" s="27">
        <v>41402056</v>
      </c>
    </row>
    <row r="55" spans="1:9" ht="15.75" x14ac:dyDescent="0.25">
      <c r="A55" s="64">
        <v>2220</v>
      </c>
      <c r="B55" s="65" t="s">
        <v>74</v>
      </c>
      <c r="C55" s="13" t="s">
        <v>14</v>
      </c>
      <c r="D55" s="22">
        <v>10224000</v>
      </c>
      <c r="E55" s="22">
        <v>10224000</v>
      </c>
      <c r="F55" s="22">
        <v>0</v>
      </c>
      <c r="G55" s="22">
        <v>0</v>
      </c>
      <c r="H55" s="22">
        <v>10224000</v>
      </c>
      <c r="I55" s="22">
        <v>10224000</v>
      </c>
    </row>
    <row r="56" spans="1:9" ht="15.75" x14ac:dyDescent="0.25">
      <c r="A56" s="64"/>
      <c r="B56" s="65"/>
      <c r="C56" s="15" t="s">
        <v>24</v>
      </c>
      <c r="D56" s="23">
        <v>10224000</v>
      </c>
      <c r="E56" s="27">
        <v>10224000</v>
      </c>
      <c r="F56" s="42">
        <v>0</v>
      </c>
      <c r="G56" s="27">
        <v>0</v>
      </c>
      <c r="H56" s="27">
        <v>10224000</v>
      </c>
      <c r="I56" s="27">
        <v>10224000</v>
      </c>
    </row>
    <row r="57" spans="1:9" ht="15.75" x14ac:dyDescent="0.25">
      <c r="A57" s="86">
        <v>2310</v>
      </c>
      <c r="B57" s="88" t="s">
        <v>75</v>
      </c>
      <c r="C57" s="13" t="s">
        <v>14</v>
      </c>
      <c r="D57" s="22">
        <v>10185434</v>
      </c>
      <c r="E57" s="22">
        <v>10252750</v>
      </c>
      <c r="F57" s="22">
        <v>0</v>
      </c>
      <c r="G57" s="22">
        <v>0</v>
      </c>
      <c r="H57" s="22">
        <v>10252750</v>
      </c>
      <c r="I57" s="22">
        <v>10252750</v>
      </c>
    </row>
    <row r="58" spans="1:9" ht="15.75" x14ac:dyDescent="0.25">
      <c r="A58" s="87"/>
      <c r="B58" s="89"/>
      <c r="C58" s="15" t="s">
        <v>24</v>
      </c>
      <c r="D58" s="23">
        <v>10185434</v>
      </c>
      <c r="E58" s="27">
        <v>10252750</v>
      </c>
      <c r="F58" s="42">
        <v>0</v>
      </c>
      <c r="G58" s="27">
        <v>0</v>
      </c>
      <c r="H58" s="27">
        <v>10252750</v>
      </c>
      <c r="I58" s="27">
        <v>10252750</v>
      </c>
    </row>
    <row r="59" spans="1:9" ht="15.75" x14ac:dyDescent="0.25">
      <c r="A59" s="64">
        <v>2391</v>
      </c>
      <c r="B59" s="65" t="s">
        <v>76</v>
      </c>
      <c r="C59" s="13" t="s">
        <v>14</v>
      </c>
      <c r="D59" s="22">
        <v>1282500</v>
      </c>
      <c r="E59" s="22">
        <v>1282500</v>
      </c>
      <c r="F59" s="22">
        <v>0</v>
      </c>
      <c r="G59" s="22">
        <v>0</v>
      </c>
      <c r="H59" s="22">
        <v>1282500</v>
      </c>
      <c r="I59" s="22">
        <v>1282500</v>
      </c>
    </row>
    <row r="60" spans="1:9" ht="15.75" x14ac:dyDescent="0.25">
      <c r="A60" s="64"/>
      <c r="B60" s="65"/>
      <c r="C60" s="15" t="s">
        <v>24</v>
      </c>
      <c r="D60" s="23">
        <v>1282500</v>
      </c>
      <c r="E60" s="27">
        <v>1282500</v>
      </c>
      <c r="F60" s="42">
        <v>0</v>
      </c>
      <c r="G60" s="27">
        <v>0</v>
      </c>
      <c r="H60" s="27">
        <v>1282500</v>
      </c>
      <c r="I60" s="27">
        <v>1282500</v>
      </c>
    </row>
    <row r="61" spans="1:9" ht="15.75" x14ac:dyDescent="0.25">
      <c r="A61" s="64">
        <v>2392</v>
      </c>
      <c r="B61" s="65" t="s">
        <v>77</v>
      </c>
      <c r="C61" s="13" t="s">
        <v>14</v>
      </c>
      <c r="D61" s="22">
        <v>20779409</v>
      </c>
      <c r="E61" s="22">
        <v>20170438</v>
      </c>
      <c r="F61" s="22">
        <v>0</v>
      </c>
      <c r="G61" s="22">
        <v>0</v>
      </c>
      <c r="H61" s="22">
        <v>20170438</v>
      </c>
      <c r="I61" s="22">
        <v>20170438</v>
      </c>
    </row>
    <row r="62" spans="1:9" ht="15.75" x14ac:dyDescent="0.25">
      <c r="A62" s="64"/>
      <c r="B62" s="65"/>
      <c r="C62" s="15" t="s">
        <v>24</v>
      </c>
      <c r="D62" s="23">
        <v>20779409</v>
      </c>
      <c r="E62" s="27">
        <v>20170438</v>
      </c>
      <c r="F62" s="42">
        <v>0</v>
      </c>
      <c r="G62" s="27">
        <v>0</v>
      </c>
      <c r="H62" s="27">
        <v>20170438</v>
      </c>
      <c r="I62" s="27">
        <v>20170438</v>
      </c>
    </row>
    <row r="63" spans="1:9" ht="15.75" x14ac:dyDescent="0.25">
      <c r="A63" s="64">
        <v>2394</v>
      </c>
      <c r="B63" s="65" t="s">
        <v>78</v>
      </c>
      <c r="C63" s="13" t="s">
        <v>14</v>
      </c>
      <c r="D63" s="22">
        <v>922517036</v>
      </c>
      <c r="E63" s="22">
        <v>1001143254</v>
      </c>
      <c r="F63" s="22">
        <v>852916</v>
      </c>
      <c r="G63" s="22">
        <v>4364232</v>
      </c>
      <c r="H63" s="22">
        <v>1006360402</v>
      </c>
      <c r="I63" s="22">
        <v>1006360402</v>
      </c>
    </row>
    <row r="64" spans="1:9" ht="15.75" x14ac:dyDescent="0.25">
      <c r="A64" s="64"/>
      <c r="B64" s="65"/>
      <c r="C64" s="15" t="s">
        <v>24</v>
      </c>
      <c r="D64" s="23">
        <v>922517036</v>
      </c>
      <c r="E64" s="27">
        <v>1001143254</v>
      </c>
      <c r="F64" s="42">
        <v>852916</v>
      </c>
      <c r="G64" s="27">
        <v>4364232</v>
      </c>
      <c r="H64" s="27">
        <v>1006360402</v>
      </c>
      <c r="I64" s="27">
        <v>1006360402</v>
      </c>
    </row>
    <row r="65" spans="1:9" ht="15.75" x14ac:dyDescent="0.25">
      <c r="A65" s="64">
        <v>2395</v>
      </c>
      <c r="B65" s="65" t="s">
        <v>79</v>
      </c>
      <c r="C65" s="43" t="s">
        <v>14</v>
      </c>
      <c r="D65" s="22">
        <v>38825147</v>
      </c>
      <c r="E65" s="22">
        <v>38825147</v>
      </c>
      <c r="F65" s="22">
        <v>0</v>
      </c>
      <c r="G65" s="22">
        <v>0</v>
      </c>
      <c r="H65" s="22">
        <v>38825147</v>
      </c>
      <c r="I65" s="22">
        <v>38825147</v>
      </c>
    </row>
    <row r="66" spans="1:9" ht="15.75" x14ac:dyDescent="0.25">
      <c r="A66" s="64"/>
      <c r="B66" s="65"/>
      <c r="C66" s="15" t="s">
        <v>24</v>
      </c>
      <c r="D66" s="23">
        <v>38825147</v>
      </c>
      <c r="E66" s="27">
        <v>38825147</v>
      </c>
      <c r="F66" s="42">
        <v>0</v>
      </c>
      <c r="G66" s="27">
        <v>0</v>
      </c>
      <c r="H66" s="27">
        <v>38825147</v>
      </c>
      <c r="I66" s="27">
        <v>38825147</v>
      </c>
    </row>
    <row r="67" spans="1:9" ht="15.75" x14ac:dyDescent="0.25">
      <c r="A67" s="64">
        <v>2410</v>
      </c>
      <c r="B67" s="65" t="s">
        <v>80</v>
      </c>
      <c r="C67" s="13" t="s">
        <v>14</v>
      </c>
      <c r="D67" s="22">
        <v>733214243</v>
      </c>
      <c r="E67" s="22">
        <v>712673455</v>
      </c>
      <c r="F67" s="22">
        <v>956</v>
      </c>
      <c r="G67" s="22">
        <v>0</v>
      </c>
      <c r="H67" s="22">
        <v>712674411</v>
      </c>
      <c r="I67" s="22">
        <v>712674411</v>
      </c>
    </row>
    <row r="68" spans="1:9" ht="15.75" x14ac:dyDescent="0.25">
      <c r="A68" s="64"/>
      <c r="B68" s="65"/>
      <c r="C68" s="15" t="s">
        <v>24</v>
      </c>
      <c r="D68" s="23">
        <v>733214243</v>
      </c>
      <c r="E68" s="27">
        <v>712673455</v>
      </c>
      <c r="F68" s="42">
        <v>956</v>
      </c>
      <c r="G68" s="27">
        <v>0</v>
      </c>
      <c r="H68" s="27">
        <v>712674411</v>
      </c>
      <c r="I68" s="27">
        <v>712674411</v>
      </c>
    </row>
    <row r="69" spans="1:9" ht="15.75" x14ac:dyDescent="0.25">
      <c r="A69" s="64">
        <v>2420</v>
      </c>
      <c r="B69" s="65" t="s">
        <v>81</v>
      </c>
      <c r="C69" s="13" t="s">
        <v>14</v>
      </c>
      <c r="D69" s="22">
        <v>53860000</v>
      </c>
      <c r="E69" s="22">
        <v>53959360</v>
      </c>
      <c r="F69" s="22">
        <v>0</v>
      </c>
      <c r="G69" s="22">
        <v>0</v>
      </c>
      <c r="H69" s="22">
        <v>53959360</v>
      </c>
      <c r="I69" s="22">
        <v>53959360</v>
      </c>
    </row>
    <row r="70" spans="1:9" ht="15.75" x14ac:dyDescent="0.25">
      <c r="A70" s="64"/>
      <c r="B70" s="65"/>
      <c r="C70" s="15" t="s">
        <v>24</v>
      </c>
      <c r="D70" s="23">
        <v>53860000</v>
      </c>
      <c r="E70" s="27">
        <v>53959360</v>
      </c>
      <c r="F70" s="42">
        <v>0</v>
      </c>
      <c r="G70" s="27">
        <v>0</v>
      </c>
      <c r="H70" s="27">
        <v>53959360</v>
      </c>
      <c r="I70" s="27">
        <v>53959360</v>
      </c>
    </row>
    <row r="71" spans="1:9" ht="15.75" x14ac:dyDescent="0.25">
      <c r="A71" s="86">
        <v>2432</v>
      </c>
      <c r="B71" s="88" t="s">
        <v>82</v>
      </c>
      <c r="C71" s="13" t="s">
        <v>14</v>
      </c>
      <c r="D71" s="22">
        <v>137013094</v>
      </c>
      <c r="E71" s="22">
        <v>137013094</v>
      </c>
      <c r="F71" s="22">
        <v>0</v>
      </c>
      <c r="G71" s="22">
        <v>0</v>
      </c>
      <c r="H71" s="22">
        <v>137013094</v>
      </c>
      <c r="I71" s="22">
        <v>137013094</v>
      </c>
    </row>
    <row r="72" spans="1:9" ht="15.75" x14ac:dyDescent="0.25">
      <c r="A72" s="87"/>
      <c r="B72" s="89"/>
      <c r="C72" s="15" t="s">
        <v>24</v>
      </c>
      <c r="D72" s="23">
        <v>137013094</v>
      </c>
      <c r="E72" s="27">
        <v>137013094</v>
      </c>
      <c r="F72" s="42">
        <v>0</v>
      </c>
      <c r="G72" s="27">
        <v>0</v>
      </c>
      <c r="H72" s="27">
        <v>137013094</v>
      </c>
      <c r="I72" s="27">
        <v>137013094</v>
      </c>
    </row>
    <row r="73" spans="1:9" ht="15.75" x14ac:dyDescent="0.25">
      <c r="A73" s="64">
        <v>2511</v>
      </c>
      <c r="B73" s="65" t="s">
        <v>83</v>
      </c>
      <c r="C73" s="13" t="s">
        <v>14</v>
      </c>
      <c r="D73" s="22">
        <v>59821000</v>
      </c>
      <c r="E73" s="22">
        <v>59821000</v>
      </c>
      <c r="F73" s="22">
        <v>0</v>
      </c>
      <c r="G73" s="22">
        <v>0</v>
      </c>
      <c r="H73" s="22">
        <v>59821000</v>
      </c>
      <c r="I73" s="22">
        <v>59821000</v>
      </c>
    </row>
    <row r="74" spans="1:9" ht="15.75" x14ac:dyDescent="0.25">
      <c r="A74" s="64"/>
      <c r="B74" s="65"/>
      <c r="C74" s="15" t="s">
        <v>24</v>
      </c>
      <c r="D74" s="23">
        <v>59821000</v>
      </c>
      <c r="E74" s="27">
        <v>59821000</v>
      </c>
      <c r="F74" s="42">
        <v>0</v>
      </c>
      <c r="G74" s="27">
        <v>0</v>
      </c>
      <c r="H74" s="27">
        <v>59821000</v>
      </c>
      <c r="I74" s="27">
        <v>59821000</v>
      </c>
    </row>
    <row r="75" spans="1:9" ht="15.75" x14ac:dyDescent="0.25">
      <c r="A75" s="86">
        <v>2512</v>
      </c>
      <c r="B75" s="88" t="s">
        <v>84</v>
      </c>
      <c r="C75" s="13" t="s">
        <v>13</v>
      </c>
      <c r="D75" s="22">
        <v>1850000</v>
      </c>
      <c r="E75" s="22">
        <v>1837000</v>
      </c>
      <c r="F75" s="22">
        <v>0</v>
      </c>
      <c r="G75" s="22">
        <v>0</v>
      </c>
      <c r="H75" s="22">
        <v>1837000</v>
      </c>
      <c r="I75" s="22">
        <v>1837000</v>
      </c>
    </row>
    <row r="76" spans="1:9" ht="15.75" x14ac:dyDescent="0.25">
      <c r="A76" s="87"/>
      <c r="B76" s="89"/>
      <c r="C76" s="15" t="s">
        <v>24</v>
      </c>
      <c r="D76" s="23">
        <v>1850000</v>
      </c>
      <c r="E76" s="27">
        <v>1837000</v>
      </c>
      <c r="F76" s="42">
        <v>0</v>
      </c>
      <c r="G76" s="27">
        <v>0</v>
      </c>
      <c r="H76" s="27">
        <v>1837000</v>
      </c>
      <c r="I76" s="27">
        <v>1837000</v>
      </c>
    </row>
    <row r="77" spans="1:9" ht="15.75" x14ac:dyDescent="0.25">
      <c r="A77" s="64">
        <v>2599</v>
      </c>
      <c r="B77" s="65" t="s">
        <v>85</v>
      </c>
      <c r="C77" s="13" t="s">
        <v>14</v>
      </c>
      <c r="D77" s="22">
        <v>3210000</v>
      </c>
      <c r="E77" s="22">
        <v>3210000</v>
      </c>
      <c r="F77" s="22">
        <v>0</v>
      </c>
      <c r="G77" s="22">
        <v>0</v>
      </c>
      <c r="H77" s="22">
        <v>3210000</v>
      </c>
      <c r="I77" s="22">
        <v>3210000</v>
      </c>
    </row>
    <row r="78" spans="1:9" ht="15.75" x14ac:dyDescent="0.25">
      <c r="A78" s="64"/>
      <c r="B78" s="65"/>
      <c r="C78" s="15" t="s">
        <v>24</v>
      </c>
      <c r="D78" s="23">
        <v>3210000</v>
      </c>
      <c r="E78" s="27">
        <v>3210000</v>
      </c>
      <c r="F78" s="42">
        <v>0</v>
      </c>
      <c r="G78" s="27">
        <v>0</v>
      </c>
      <c r="H78" s="27">
        <v>3210000</v>
      </c>
      <c r="I78" s="27">
        <v>3210000</v>
      </c>
    </row>
    <row r="79" spans="1:9" ht="15.75" x14ac:dyDescent="0.25">
      <c r="A79" s="64">
        <v>3100</v>
      </c>
      <c r="B79" s="65" t="s">
        <v>86</v>
      </c>
      <c r="C79" s="13" t="s">
        <v>14</v>
      </c>
      <c r="D79" s="22">
        <v>10597771</v>
      </c>
      <c r="E79" s="22">
        <v>10588391</v>
      </c>
      <c r="F79" s="22">
        <v>0</v>
      </c>
      <c r="G79" s="22">
        <v>0</v>
      </c>
      <c r="H79" s="22">
        <v>10588391</v>
      </c>
      <c r="I79" s="22">
        <v>10588391</v>
      </c>
    </row>
    <row r="80" spans="1:9" ht="15.75" x14ac:dyDescent="0.25">
      <c r="A80" s="64"/>
      <c r="B80" s="65"/>
      <c r="C80" s="15" t="s">
        <v>24</v>
      </c>
      <c r="D80" s="23">
        <v>10597771</v>
      </c>
      <c r="E80" s="27">
        <v>10588391</v>
      </c>
      <c r="F80" s="42">
        <v>0</v>
      </c>
      <c r="G80" s="27">
        <v>0</v>
      </c>
      <c r="H80" s="27">
        <v>10588391</v>
      </c>
      <c r="I80" s="27">
        <v>10588391</v>
      </c>
    </row>
    <row r="81" spans="1:9" ht="15.75" x14ac:dyDescent="0.25">
      <c r="A81" s="75" t="s">
        <v>16</v>
      </c>
      <c r="B81" s="75"/>
      <c r="C81" s="75"/>
      <c r="D81" s="25">
        <f t="shared" ref="D81:I81" si="2">D5+D8+D10+D12+D14+D16+D18++D20+D22+D27+D29+D31+D33+D35+D37+D39+D41+D43+D46+D48+D50+D52+D54+D56+D58+D60+D62+D64+D66+D68+D70+D72+D74+D76+D78+D80</f>
        <v>2998468582</v>
      </c>
      <c r="E81" s="25">
        <f t="shared" si="2"/>
        <v>3059191112</v>
      </c>
      <c r="F81" s="25">
        <f t="shared" si="2"/>
        <v>854352</v>
      </c>
      <c r="G81" s="25">
        <f t="shared" si="2"/>
        <v>8272132</v>
      </c>
      <c r="H81" s="25">
        <f t="shared" si="2"/>
        <v>3068317596</v>
      </c>
      <c r="I81" s="25">
        <f t="shared" si="2"/>
        <v>3068238396</v>
      </c>
    </row>
  </sheetData>
  <mergeCells count="77">
    <mergeCell ref="A1:I1"/>
    <mergeCell ref="A2:I2"/>
    <mergeCell ref="A4:A5"/>
    <mergeCell ref="B4:B5"/>
    <mergeCell ref="A6:A8"/>
    <mergeCell ref="B6:B8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  <mergeCell ref="A23:I23"/>
    <mergeCell ref="A24:I24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6"/>
    <mergeCell ref="B44:B46"/>
    <mergeCell ref="A47:A48"/>
    <mergeCell ref="B47:B48"/>
    <mergeCell ref="A49:A50"/>
    <mergeCell ref="B49:B50"/>
    <mergeCell ref="A51:A52"/>
    <mergeCell ref="B51:B52"/>
    <mergeCell ref="A53:A54"/>
    <mergeCell ref="B53:B54"/>
    <mergeCell ref="A55:A56"/>
    <mergeCell ref="B55:B56"/>
    <mergeCell ref="A57:A58"/>
    <mergeCell ref="B57:B58"/>
    <mergeCell ref="A59:A60"/>
    <mergeCell ref="B59:B60"/>
    <mergeCell ref="A61:A62"/>
    <mergeCell ref="B61:B62"/>
    <mergeCell ref="A63:A64"/>
    <mergeCell ref="B63:B64"/>
    <mergeCell ref="A65:A66"/>
    <mergeCell ref="B65:B66"/>
    <mergeCell ref="A67:A68"/>
    <mergeCell ref="B67:B68"/>
    <mergeCell ref="A69:A70"/>
    <mergeCell ref="B69:B70"/>
    <mergeCell ref="A71:A72"/>
    <mergeCell ref="B71:B72"/>
    <mergeCell ref="A73:A74"/>
    <mergeCell ref="B73:B74"/>
    <mergeCell ref="A75:A76"/>
    <mergeCell ref="B75:B76"/>
    <mergeCell ref="A77:A78"/>
    <mergeCell ref="B77:B78"/>
    <mergeCell ref="A79:A80"/>
    <mergeCell ref="B79:B80"/>
    <mergeCell ref="A81:C8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03AA4-DFAB-4ECE-BCA6-DC9FC013B0F6}">
  <dimension ref="A1:H8"/>
  <sheetViews>
    <sheetView rightToLeft="1" workbookViewId="0">
      <selection activeCell="H11" sqref="H11"/>
    </sheetView>
  </sheetViews>
  <sheetFormatPr defaultRowHeight="15" x14ac:dyDescent="0.25"/>
  <cols>
    <col min="2" max="2" width="18.85546875" customWidth="1"/>
    <col min="4" max="4" width="14.42578125" customWidth="1"/>
    <col min="5" max="5" width="15" customWidth="1"/>
    <col min="6" max="6" width="17.5703125" customWidth="1"/>
    <col min="7" max="7" width="15" customWidth="1"/>
    <col min="8" max="8" width="26.140625" customWidth="1"/>
  </cols>
  <sheetData>
    <row r="1" spans="1:8" ht="18" x14ac:dyDescent="0.25">
      <c r="A1" s="58" t="s">
        <v>108</v>
      </c>
      <c r="B1" s="58"/>
      <c r="C1" s="58"/>
      <c r="D1" s="58"/>
      <c r="E1" s="58"/>
      <c r="F1" s="58"/>
      <c r="G1" s="58"/>
      <c r="H1" s="58"/>
    </row>
    <row r="2" spans="1:8" ht="18" x14ac:dyDescent="0.25">
      <c r="A2" s="92" t="s">
        <v>109</v>
      </c>
      <c r="B2" s="92"/>
      <c r="C2" s="92"/>
      <c r="D2" s="92"/>
      <c r="E2" s="92"/>
      <c r="F2" s="92"/>
      <c r="G2" s="92"/>
      <c r="H2" s="92"/>
    </row>
    <row r="3" spans="1:8" x14ac:dyDescent="0.25">
      <c r="A3" s="93" t="s">
        <v>2</v>
      </c>
      <c r="B3" s="93" t="s">
        <v>3</v>
      </c>
      <c r="C3" s="93" t="s">
        <v>4</v>
      </c>
      <c r="D3" s="94" t="s">
        <v>110</v>
      </c>
      <c r="E3" s="94" t="s">
        <v>111</v>
      </c>
      <c r="F3" s="94" t="s">
        <v>112</v>
      </c>
      <c r="G3" s="94" t="s">
        <v>113</v>
      </c>
      <c r="H3" s="94" t="s">
        <v>114</v>
      </c>
    </row>
    <row r="4" spans="1:8" x14ac:dyDescent="0.25">
      <c r="A4" s="93"/>
      <c r="B4" s="93"/>
      <c r="C4" s="93"/>
      <c r="D4" s="94"/>
      <c r="E4" s="94"/>
      <c r="F4" s="94"/>
      <c r="G4" s="94"/>
      <c r="H4" s="94"/>
    </row>
    <row r="5" spans="1:8" ht="15.75" x14ac:dyDescent="0.25">
      <c r="A5" s="90" t="s">
        <v>11</v>
      </c>
      <c r="B5" s="91" t="s">
        <v>12</v>
      </c>
      <c r="C5" s="45" t="s">
        <v>13</v>
      </c>
      <c r="D5" s="14">
        <v>3104636</v>
      </c>
      <c r="E5" s="14">
        <v>136</v>
      </c>
      <c r="F5" s="14">
        <v>425398</v>
      </c>
      <c r="G5" s="14">
        <v>134950</v>
      </c>
      <c r="H5" s="14">
        <v>3665120</v>
      </c>
    </row>
    <row r="6" spans="1:8" ht="15.75" x14ac:dyDescent="0.25">
      <c r="A6" s="90"/>
      <c r="B6" s="91"/>
      <c r="C6" s="45" t="s">
        <v>14</v>
      </c>
      <c r="D6" s="14">
        <v>1146311321</v>
      </c>
      <c r="E6" s="14">
        <v>158921665</v>
      </c>
      <c r="F6" s="14">
        <v>378540009</v>
      </c>
      <c r="G6" s="14">
        <v>182194323</v>
      </c>
      <c r="H6" s="14">
        <v>1865967318</v>
      </c>
    </row>
    <row r="7" spans="1:8" ht="15.75" x14ac:dyDescent="0.25">
      <c r="A7" s="90"/>
      <c r="B7" s="91"/>
      <c r="C7" s="45" t="s">
        <v>15</v>
      </c>
      <c r="D7" s="14">
        <v>4374400</v>
      </c>
      <c r="E7" s="14">
        <v>637680</v>
      </c>
      <c r="F7" s="14">
        <v>181100</v>
      </c>
      <c r="G7" s="14">
        <v>70000</v>
      </c>
      <c r="H7" s="14">
        <v>5263180</v>
      </c>
    </row>
    <row r="8" spans="1:8" ht="15.75" x14ac:dyDescent="0.25">
      <c r="A8" s="81" t="s">
        <v>115</v>
      </c>
      <c r="B8" s="81"/>
      <c r="C8" s="81"/>
      <c r="D8" s="46">
        <f>SUM(D5:D7)</f>
        <v>1153790357</v>
      </c>
      <c r="E8" s="46">
        <f>SUM(E5:E7)</f>
        <v>159559481</v>
      </c>
      <c r="F8" s="46">
        <f>SUM(F5:F7)</f>
        <v>379146507</v>
      </c>
      <c r="G8" s="46">
        <f>SUM(G5:G7)</f>
        <v>182399273</v>
      </c>
      <c r="H8" s="46">
        <f>SUM(H5:H7)</f>
        <v>1874895618</v>
      </c>
    </row>
  </sheetData>
  <mergeCells count="13">
    <mergeCell ref="A5:A7"/>
    <mergeCell ref="B5:B7"/>
    <mergeCell ref="A8:C8"/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8C59B-0E13-4202-BA4E-A2B50AC0BAF5}">
  <dimension ref="A1:I43"/>
  <sheetViews>
    <sheetView rightToLeft="1" workbookViewId="0">
      <selection activeCell="E48" sqref="E48"/>
    </sheetView>
  </sheetViews>
  <sheetFormatPr defaultRowHeight="14.25" x14ac:dyDescent="0.2"/>
  <cols>
    <col min="1" max="1" width="9.140625" style="10"/>
    <col min="2" max="2" width="28.5703125" style="10" customWidth="1"/>
    <col min="3" max="3" width="15.7109375" style="10" customWidth="1"/>
    <col min="4" max="4" width="16.7109375" style="10" customWidth="1"/>
    <col min="5" max="5" width="15.7109375" style="10" customWidth="1"/>
    <col min="6" max="6" width="16.5703125" style="10" customWidth="1"/>
    <col min="7" max="7" width="15.7109375" style="10" customWidth="1"/>
    <col min="8" max="8" width="16.7109375" style="10" customWidth="1"/>
    <col min="9" max="16384" width="9.140625" style="10"/>
  </cols>
  <sheetData>
    <row r="1" spans="1:9" ht="32.25" customHeight="1" x14ac:dyDescent="0.2">
      <c r="A1" s="58" t="s">
        <v>116</v>
      </c>
      <c r="B1" s="58"/>
      <c r="C1" s="58"/>
      <c r="D1" s="58"/>
      <c r="E1" s="58"/>
      <c r="F1" s="58"/>
      <c r="G1" s="58"/>
      <c r="H1" s="58"/>
    </row>
    <row r="2" spans="1:9" ht="26.25" customHeight="1" x14ac:dyDescent="0.2">
      <c r="A2" s="100" t="s">
        <v>117</v>
      </c>
      <c r="B2" s="101"/>
      <c r="C2" s="101"/>
      <c r="D2" s="101"/>
      <c r="E2" s="101"/>
      <c r="F2" s="101"/>
      <c r="G2" s="101"/>
      <c r="H2" s="102"/>
    </row>
    <row r="3" spans="1:9" ht="24.95" customHeight="1" x14ac:dyDescent="0.2">
      <c r="A3" s="93" t="s">
        <v>2</v>
      </c>
      <c r="B3" s="93" t="s">
        <v>3</v>
      </c>
      <c r="C3" s="93" t="s">
        <v>4</v>
      </c>
      <c r="D3" s="94" t="s">
        <v>110</v>
      </c>
      <c r="E3" s="94" t="s">
        <v>111</v>
      </c>
      <c r="F3" s="94" t="s">
        <v>112</v>
      </c>
      <c r="G3" s="94" t="s">
        <v>113</v>
      </c>
      <c r="H3" s="94" t="s">
        <v>114</v>
      </c>
    </row>
    <row r="4" spans="1:9" ht="24.95" customHeight="1" x14ac:dyDescent="0.2">
      <c r="A4" s="93"/>
      <c r="B4" s="93"/>
      <c r="C4" s="93"/>
      <c r="D4" s="94"/>
      <c r="E4" s="94"/>
      <c r="F4" s="94"/>
      <c r="G4" s="94"/>
      <c r="H4" s="94"/>
    </row>
    <row r="5" spans="1:9" ht="24.95" customHeight="1" x14ac:dyDescent="0.2">
      <c r="A5" s="95">
        <v>10</v>
      </c>
      <c r="B5" s="65" t="s">
        <v>23</v>
      </c>
      <c r="C5" s="24" t="s">
        <v>14</v>
      </c>
      <c r="D5" s="22">
        <v>256167519</v>
      </c>
      <c r="E5" s="22">
        <v>43687300</v>
      </c>
      <c r="F5" s="22">
        <v>13524147</v>
      </c>
      <c r="G5" s="22">
        <v>12093140</v>
      </c>
      <c r="H5" s="22">
        <v>325472106</v>
      </c>
    </row>
    <row r="6" spans="1:9" ht="24.95" customHeight="1" x14ac:dyDescent="0.2">
      <c r="A6" s="95"/>
      <c r="B6" s="65"/>
      <c r="C6" s="24" t="s">
        <v>15</v>
      </c>
      <c r="D6" s="22">
        <v>4374400</v>
      </c>
      <c r="E6" s="22">
        <v>637680</v>
      </c>
      <c r="F6" s="22">
        <v>181100</v>
      </c>
      <c r="G6" s="22">
        <v>70000</v>
      </c>
      <c r="H6" s="22">
        <v>5263180</v>
      </c>
    </row>
    <row r="7" spans="1:9" ht="24.95" customHeight="1" x14ac:dyDescent="0.2">
      <c r="A7" s="95"/>
      <c r="B7" s="65"/>
      <c r="C7" s="15" t="s">
        <v>28</v>
      </c>
      <c r="D7" s="37">
        <f>SUM(D5:D6)</f>
        <v>260541919</v>
      </c>
      <c r="E7" s="37">
        <f>SUM(E5:E6)</f>
        <v>44324980</v>
      </c>
      <c r="F7" s="16">
        <f>SUM(F5:F6)</f>
        <v>13705247</v>
      </c>
      <c r="G7" s="16">
        <f>SUM(G5:G6)</f>
        <v>12163140</v>
      </c>
      <c r="H7" s="16">
        <f>SUM(H5:H6)</f>
        <v>330735286</v>
      </c>
      <c r="I7" s="47"/>
    </row>
    <row r="8" spans="1:9" ht="24.95" customHeight="1" x14ac:dyDescent="0.2">
      <c r="A8" s="95">
        <v>11</v>
      </c>
      <c r="B8" s="65" t="s">
        <v>25</v>
      </c>
      <c r="C8" s="24" t="s">
        <v>14</v>
      </c>
      <c r="D8" s="22">
        <v>40958138</v>
      </c>
      <c r="E8" s="22">
        <v>63728700</v>
      </c>
      <c r="F8" s="22">
        <v>5621757</v>
      </c>
      <c r="G8" s="22">
        <v>10255382</v>
      </c>
      <c r="H8" s="22">
        <v>120563977</v>
      </c>
    </row>
    <row r="9" spans="1:9" ht="24.95" customHeight="1" x14ac:dyDescent="0.2">
      <c r="A9" s="95"/>
      <c r="B9" s="65"/>
      <c r="C9" s="15" t="s">
        <v>28</v>
      </c>
      <c r="D9" s="37">
        <v>40958138</v>
      </c>
      <c r="E9" s="37">
        <v>63728700</v>
      </c>
      <c r="F9" s="16">
        <v>5621757</v>
      </c>
      <c r="G9" s="16">
        <v>10255382</v>
      </c>
      <c r="H9" s="16">
        <v>120563977</v>
      </c>
    </row>
    <row r="10" spans="1:9" ht="24.95" customHeight="1" x14ac:dyDescent="0.2">
      <c r="A10" s="95">
        <v>12</v>
      </c>
      <c r="B10" s="65" t="s">
        <v>61</v>
      </c>
      <c r="C10" s="24" t="s">
        <v>14</v>
      </c>
      <c r="D10" s="22">
        <v>18575310</v>
      </c>
      <c r="E10" s="22">
        <v>1064848</v>
      </c>
      <c r="F10" s="22">
        <v>191200</v>
      </c>
      <c r="G10" s="22">
        <v>62590</v>
      </c>
      <c r="H10" s="22">
        <v>19893948</v>
      </c>
    </row>
    <row r="11" spans="1:9" ht="24.95" customHeight="1" x14ac:dyDescent="0.2">
      <c r="A11" s="95"/>
      <c r="B11" s="65"/>
      <c r="C11" s="15" t="s">
        <v>28</v>
      </c>
      <c r="D11" s="37">
        <v>18575310</v>
      </c>
      <c r="E11" s="37">
        <v>1064848</v>
      </c>
      <c r="F11" s="16">
        <v>191200</v>
      </c>
      <c r="G11" s="16">
        <v>62590</v>
      </c>
      <c r="H11" s="16">
        <v>19893948</v>
      </c>
    </row>
    <row r="12" spans="1:9" ht="24.95" customHeight="1" x14ac:dyDescent="0.2">
      <c r="A12" s="95">
        <v>13</v>
      </c>
      <c r="B12" s="65" t="s">
        <v>27</v>
      </c>
      <c r="C12" s="24" t="s">
        <v>14</v>
      </c>
      <c r="D12" s="22">
        <v>1542332</v>
      </c>
      <c r="E12" s="22">
        <v>10160</v>
      </c>
      <c r="F12" s="22">
        <v>11040</v>
      </c>
      <c r="G12" s="22">
        <v>160000</v>
      </c>
      <c r="H12" s="22">
        <v>1723532</v>
      </c>
    </row>
    <row r="13" spans="1:9" ht="24.95" customHeight="1" x14ac:dyDescent="0.2">
      <c r="A13" s="95"/>
      <c r="B13" s="65"/>
      <c r="C13" s="15" t="s">
        <v>28</v>
      </c>
      <c r="D13" s="37">
        <v>1542332</v>
      </c>
      <c r="E13" s="37">
        <v>10160</v>
      </c>
      <c r="F13" s="16">
        <v>11040</v>
      </c>
      <c r="G13" s="16">
        <v>160000</v>
      </c>
      <c r="H13" s="16">
        <v>1723532</v>
      </c>
    </row>
    <row r="14" spans="1:9" ht="29.25" customHeight="1" x14ac:dyDescent="0.2">
      <c r="A14" s="95">
        <v>16</v>
      </c>
      <c r="B14" s="65" t="s">
        <v>29</v>
      </c>
      <c r="C14" s="13" t="s">
        <v>14</v>
      </c>
      <c r="D14" s="22">
        <v>893056</v>
      </c>
      <c r="E14" s="22">
        <v>26880</v>
      </c>
      <c r="F14" s="22">
        <v>312908</v>
      </c>
      <c r="G14" s="22">
        <v>99200</v>
      </c>
      <c r="H14" s="22">
        <v>1332044</v>
      </c>
    </row>
    <row r="15" spans="1:9" ht="27" customHeight="1" x14ac:dyDescent="0.2">
      <c r="A15" s="95"/>
      <c r="B15" s="65"/>
      <c r="C15" s="15" t="s">
        <v>28</v>
      </c>
      <c r="D15" s="37">
        <v>893056</v>
      </c>
      <c r="E15" s="37">
        <v>26880</v>
      </c>
      <c r="F15" s="16">
        <v>312908</v>
      </c>
      <c r="G15" s="16">
        <v>99200</v>
      </c>
      <c r="H15" s="16">
        <v>1332044</v>
      </c>
    </row>
    <row r="16" spans="1:9" ht="24.95" customHeight="1" x14ac:dyDescent="0.2">
      <c r="A16" s="95">
        <v>17</v>
      </c>
      <c r="B16" s="65" t="s">
        <v>30</v>
      </c>
      <c r="C16" s="13" t="s">
        <v>14</v>
      </c>
      <c r="D16" s="22">
        <v>66468222</v>
      </c>
      <c r="E16" s="22">
        <v>2571513</v>
      </c>
      <c r="F16" s="22">
        <v>2543145</v>
      </c>
      <c r="G16" s="22">
        <v>4309620</v>
      </c>
      <c r="H16" s="22">
        <v>75892500</v>
      </c>
    </row>
    <row r="17" spans="1:8" ht="24.95" customHeight="1" x14ac:dyDescent="0.2">
      <c r="A17" s="95"/>
      <c r="B17" s="65"/>
      <c r="C17" s="15" t="s">
        <v>28</v>
      </c>
      <c r="D17" s="37">
        <v>66468222</v>
      </c>
      <c r="E17" s="37">
        <v>2571513</v>
      </c>
      <c r="F17" s="16">
        <v>2543145</v>
      </c>
      <c r="G17" s="16">
        <v>4309620</v>
      </c>
      <c r="H17" s="16">
        <v>75892500</v>
      </c>
    </row>
    <row r="18" spans="1:8" ht="24.95" customHeight="1" x14ac:dyDescent="0.2">
      <c r="A18" s="95">
        <v>18</v>
      </c>
      <c r="B18" s="65" t="s">
        <v>31</v>
      </c>
      <c r="C18" s="13" t="s">
        <v>13</v>
      </c>
      <c r="D18" s="22">
        <v>244945</v>
      </c>
      <c r="E18" s="22">
        <v>136</v>
      </c>
      <c r="F18" s="22">
        <v>73378</v>
      </c>
      <c r="G18" s="22">
        <v>26950</v>
      </c>
      <c r="H18" s="22">
        <v>345409</v>
      </c>
    </row>
    <row r="19" spans="1:8" ht="24.95" customHeight="1" x14ac:dyDescent="0.2">
      <c r="A19" s="95"/>
      <c r="B19" s="65"/>
      <c r="C19" s="15" t="s">
        <v>28</v>
      </c>
      <c r="D19" s="37">
        <v>244945</v>
      </c>
      <c r="E19" s="37">
        <v>136</v>
      </c>
      <c r="F19" s="16">
        <v>73378</v>
      </c>
      <c r="G19" s="16">
        <v>26950</v>
      </c>
      <c r="H19" s="16">
        <v>345409</v>
      </c>
    </row>
    <row r="20" spans="1:8" ht="24.95" customHeight="1" x14ac:dyDescent="0.2">
      <c r="A20" s="95">
        <v>19</v>
      </c>
      <c r="B20" s="65" t="s">
        <v>32</v>
      </c>
      <c r="C20" s="13" t="s">
        <v>13</v>
      </c>
      <c r="D20" s="22">
        <v>1251941</v>
      </c>
      <c r="E20" s="22">
        <v>0</v>
      </c>
      <c r="F20" s="22">
        <v>339570</v>
      </c>
      <c r="G20" s="22">
        <v>106000</v>
      </c>
      <c r="H20" s="22">
        <v>1697511</v>
      </c>
    </row>
    <row r="21" spans="1:8" ht="24.95" customHeight="1" x14ac:dyDescent="0.2">
      <c r="A21" s="95"/>
      <c r="B21" s="65"/>
      <c r="C21" s="13" t="s">
        <v>14</v>
      </c>
      <c r="D21" s="22">
        <v>7231500</v>
      </c>
      <c r="E21" s="22">
        <v>206375</v>
      </c>
      <c r="F21" s="22">
        <v>201554</v>
      </c>
      <c r="G21" s="22">
        <v>217210</v>
      </c>
      <c r="H21" s="22">
        <v>7856639</v>
      </c>
    </row>
    <row r="22" spans="1:8" ht="24.95" customHeight="1" x14ac:dyDescent="0.2">
      <c r="A22" s="95"/>
      <c r="B22" s="65"/>
      <c r="C22" s="15" t="s">
        <v>28</v>
      </c>
      <c r="D22" s="37">
        <f>SUM(D20:D21)</f>
        <v>8483441</v>
      </c>
      <c r="E22" s="37">
        <f>SUM(E20:E21)</f>
        <v>206375</v>
      </c>
      <c r="F22" s="16">
        <f>SUM(F20:F21)</f>
        <v>541124</v>
      </c>
      <c r="G22" s="16">
        <f>SUM(G20:G21)</f>
        <v>323210</v>
      </c>
      <c r="H22" s="16">
        <f>SUM(H20:H21)</f>
        <v>9554150</v>
      </c>
    </row>
    <row r="23" spans="1:8" ht="24.95" customHeight="1" x14ac:dyDescent="0.2">
      <c r="A23" s="97" t="s">
        <v>118</v>
      </c>
      <c r="B23" s="98"/>
      <c r="C23" s="98"/>
      <c r="D23" s="98"/>
      <c r="E23" s="98"/>
      <c r="F23" s="98"/>
      <c r="G23" s="98"/>
      <c r="H23" s="99"/>
    </row>
    <row r="24" spans="1:8" ht="24.95" customHeight="1" x14ac:dyDescent="0.2">
      <c r="A24" s="96" t="s">
        <v>119</v>
      </c>
      <c r="B24" s="96"/>
      <c r="C24" s="96"/>
      <c r="D24" s="96"/>
      <c r="E24" s="96"/>
      <c r="F24" s="96"/>
      <c r="G24" s="96"/>
      <c r="H24" s="96"/>
    </row>
    <row r="25" spans="1:8" ht="24.95" customHeight="1" x14ac:dyDescent="0.2">
      <c r="A25" s="93" t="s">
        <v>2</v>
      </c>
      <c r="B25" s="93" t="s">
        <v>3</v>
      </c>
      <c r="C25" s="93" t="s">
        <v>4</v>
      </c>
      <c r="D25" s="94" t="s">
        <v>110</v>
      </c>
      <c r="E25" s="94" t="s">
        <v>111</v>
      </c>
      <c r="F25" s="94" t="s">
        <v>112</v>
      </c>
      <c r="G25" s="94" t="s">
        <v>113</v>
      </c>
      <c r="H25" s="94" t="s">
        <v>114</v>
      </c>
    </row>
    <row r="26" spans="1:8" ht="24.95" customHeight="1" x14ac:dyDescent="0.2">
      <c r="A26" s="93"/>
      <c r="B26" s="93"/>
      <c r="C26" s="93"/>
      <c r="D26" s="94"/>
      <c r="E26" s="94"/>
      <c r="F26" s="94"/>
      <c r="G26" s="94"/>
      <c r="H26" s="94"/>
    </row>
    <row r="27" spans="1:8" ht="24.95" customHeight="1" x14ac:dyDescent="0.2">
      <c r="A27" s="95">
        <v>20</v>
      </c>
      <c r="B27" s="65" t="s">
        <v>34</v>
      </c>
      <c r="C27" s="13" t="s">
        <v>14</v>
      </c>
      <c r="D27" s="22">
        <v>2778923</v>
      </c>
      <c r="E27" s="22">
        <v>1805902</v>
      </c>
      <c r="F27" s="22">
        <v>398264</v>
      </c>
      <c r="G27" s="22">
        <v>772215</v>
      </c>
      <c r="H27" s="22">
        <v>5755304</v>
      </c>
    </row>
    <row r="28" spans="1:8" ht="24.95" customHeight="1" x14ac:dyDescent="0.2">
      <c r="A28" s="95"/>
      <c r="B28" s="65"/>
      <c r="C28" s="15" t="s">
        <v>28</v>
      </c>
      <c r="D28" s="37">
        <v>2778923</v>
      </c>
      <c r="E28" s="37">
        <v>1805902</v>
      </c>
      <c r="F28" s="16">
        <v>398264</v>
      </c>
      <c r="G28" s="16">
        <v>772215</v>
      </c>
      <c r="H28" s="16">
        <v>5755304</v>
      </c>
    </row>
    <row r="29" spans="1:8" ht="24.95" customHeight="1" x14ac:dyDescent="0.2">
      <c r="A29" s="95">
        <v>21</v>
      </c>
      <c r="B29" s="65" t="s">
        <v>35</v>
      </c>
      <c r="C29" s="13" t="s">
        <v>14</v>
      </c>
      <c r="D29" s="22">
        <v>13182779</v>
      </c>
      <c r="E29" s="22">
        <v>2347519</v>
      </c>
      <c r="F29" s="22">
        <v>3790081</v>
      </c>
      <c r="G29" s="22">
        <v>15007476</v>
      </c>
      <c r="H29" s="22">
        <v>34327855</v>
      </c>
    </row>
    <row r="30" spans="1:8" ht="24.95" customHeight="1" x14ac:dyDescent="0.2">
      <c r="A30" s="95"/>
      <c r="B30" s="65"/>
      <c r="C30" s="15" t="s">
        <v>28</v>
      </c>
      <c r="D30" s="37">
        <v>13182779</v>
      </c>
      <c r="E30" s="37">
        <v>2347519</v>
      </c>
      <c r="F30" s="16">
        <v>3790081</v>
      </c>
      <c r="G30" s="16">
        <v>15007476</v>
      </c>
      <c r="H30" s="16">
        <v>34327855</v>
      </c>
    </row>
    <row r="31" spans="1:8" ht="24.95" customHeight="1" x14ac:dyDescent="0.2">
      <c r="A31" s="95">
        <v>22</v>
      </c>
      <c r="B31" s="65" t="s">
        <v>36</v>
      </c>
      <c r="C31" s="13" t="s">
        <v>14</v>
      </c>
      <c r="D31" s="22">
        <v>30359238</v>
      </c>
      <c r="E31" s="22">
        <v>57740</v>
      </c>
      <c r="F31" s="22">
        <v>2698680</v>
      </c>
      <c r="G31" s="22">
        <v>1081855</v>
      </c>
      <c r="H31" s="22">
        <v>34197513</v>
      </c>
    </row>
    <row r="32" spans="1:8" ht="24.95" customHeight="1" x14ac:dyDescent="0.2">
      <c r="A32" s="95"/>
      <c r="B32" s="65"/>
      <c r="C32" s="15" t="s">
        <v>28</v>
      </c>
      <c r="D32" s="37">
        <v>30359238</v>
      </c>
      <c r="E32" s="37">
        <v>57740</v>
      </c>
      <c r="F32" s="16">
        <v>2698680</v>
      </c>
      <c r="G32" s="16">
        <v>1081855</v>
      </c>
      <c r="H32" s="16">
        <v>34197513</v>
      </c>
    </row>
    <row r="33" spans="1:8" ht="24.95" customHeight="1" x14ac:dyDescent="0.2">
      <c r="A33" s="95">
        <v>23</v>
      </c>
      <c r="B33" s="65" t="s">
        <v>37</v>
      </c>
      <c r="C33" s="13" t="s">
        <v>14</v>
      </c>
      <c r="D33" s="22">
        <v>110182114</v>
      </c>
      <c r="E33" s="22">
        <v>41605642</v>
      </c>
      <c r="F33" s="22">
        <v>271238711</v>
      </c>
      <c r="G33" s="22">
        <v>108100803</v>
      </c>
      <c r="H33" s="22">
        <v>531127270</v>
      </c>
    </row>
    <row r="34" spans="1:8" ht="24.95" customHeight="1" x14ac:dyDescent="0.2">
      <c r="A34" s="95"/>
      <c r="B34" s="65"/>
      <c r="C34" s="15" t="s">
        <v>28</v>
      </c>
      <c r="D34" s="37">
        <v>110182114</v>
      </c>
      <c r="E34" s="37">
        <v>41605642</v>
      </c>
      <c r="F34" s="16">
        <v>271238711</v>
      </c>
      <c r="G34" s="16">
        <v>108100803</v>
      </c>
      <c r="H34" s="16">
        <v>531127270</v>
      </c>
    </row>
    <row r="35" spans="1:8" ht="24.95" customHeight="1" x14ac:dyDescent="0.2">
      <c r="A35" s="95">
        <v>24</v>
      </c>
      <c r="B35" s="65" t="s">
        <v>38</v>
      </c>
      <c r="C35" s="13" t="s">
        <v>14</v>
      </c>
      <c r="D35" s="22">
        <v>585317282</v>
      </c>
      <c r="E35" s="22">
        <v>1732640</v>
      </c>
      <c r="F35" s="22">
        <v>77109693</v>
      </c>
      <c r="G35" s="22">
        <v>29152283</v>
      </c>
      <c r="H35" s="22">
        <v>693311898</v>
      </c>
    </row>
    <row r="36" spans="1:8" ht="24.95" customHeight="1" x14ac:dyDescent="0.2">
      <c r="A36" s="95"/>
      <c r="B36" s="65"/>
      <c r="C36" s="15" t="s">
        <v>28</v>
      </c>
      <c r="D36" s="37">
        <v>585317282</v>
      </c>
      <c r="E36" s="37">
        <v>1732640</v>
      </c>
      <c r="F36" s="16">
        <v>77109693</v>
      </c>
      <c r="G36" s="16">
        <v>29152283</v>
      </c>
      <c r="H36" s="16">
        <v>693311898</v>
      </c>
    </row>
    <row r="37" spans="1:8" ht="24.95" customHeight="1" x14ac:dyDescent="0.2">
      <c r="A37" s="95">
        <v>25</v>
      </c>
      <c r="B37" s="65" t="s">
        <v>39</v>
      </c>
      <c r="C37" s="13" t="s">
        <v>13</v>
      </c>
      <c r="D37" s="22">
        <v>1607750</v>
      </c>
      <c r="E37" s="22">
        <v>0</v>
      </c>
      <c r="F37" s="22">
        <v>12450</v>
      </c>
      <c r="G37" s="22">
        <v>2000</v>
      </c>
      <c r="H37" s="22">
        <v>1622200</v>
      </c>
    </row>
    <row r="38" spans="1:8" ht="24.95" customHeight="1" x14ac:dyDescent="0.2">
      <c r="A38" s="95"/>
      <c r="B38" s="65"/>
      <c r="C38" s="13" t="s">
        <v>14</v>
      </c>
      <c r="D38" s="22">
        <v>6233533</v>
      </c>
      <c r="E38" s="22">
        <v>0</v>
      </c>
      <c r="F38" s="22">
        <v>521280</v>
      </c>
      <c r="G38" s="22">
        <v>438269</v>
      </c>
      <c r="H38" s="22">
        <v>7193082</v>
      </c>
    </row>
    <row r="39" spans="1:8" ht="24.95" customHeight="1" x14ac:dyDescent="0.2">
      <c r="A39" s="95"/>
      <c r="B39" s="65"/>
      <c r="C39" s="15" t="s">
        <v>28</v>
      </c>
      <c r="D39" s="37">
        <f>SUM(D37:D38)</f>
        <v>7841283</v>
      </c>
      <c r="E39" s="37">
        <f>SUM(E37:E38)</f>
        <v>0</v>
      </c>
      <c r="F39" s="16">
        <f>SUM(F37:F38)</f>
        <v>533730</v>
      </c>
      <c r="G39" s="16">
        <f>SUM(G37:G38)</f>
        <v>440269</v>
      </c>
      <c r="H39" s="16">
        <f>SUM(H37:H38)</f>
        <v>8815282</v>
      </c>
    </row>
    <row r="40" spans="1:8" ht="24.95" customHeight="1" x14ac:dyDescent="0.2">
      <c r="A40" s="95">
        <v>31</v>
      </c>
      <c r="B40" s="65" t="s">
        <v>40</v>
      </c>
      <c r="C40" s="13" t="s">
        <v>14</v>
      </c>
      <c r="D40" s="22">
        <v>6421375</v>
      </c>
      <c r="E40" s="22">
        <v>76446</v>
      </c>
      <c r="F40" s="22">
        <v>377549</v>
      </c>
      <c r="G40" s="22">
        <v>444280</v>
      </c>
      <c r="H40" s="22">
        <v>7319650</v>
      </c>
    </row>
    <row r="41" spans="1:8" ht="24.95" customHeight="1" x14ac:dyDescent="0.2">
      <c r="A41" s="95"/>
      <c r="B41" s="65"/>
      <c r="C41" s="15" t="s">
        <v>28</v>
      </c>
      <c r="D41" s="37">
        <v>6421375</v>
      </c>
      <c r="E41" s="37">
        <v>76446</v>
      </c>
      <c r="F41" s="16">
        <v>377549</v>
      </c>
      <c r="G41" s="16">
        <v>444280</v>
      </c>
      <c r="H41" s="16">
        <v>7319650</v>
      </c>
    </row>
    <row r="42" spans="1:8" ht="24.95" customHeight="1" x14ac:dyDescent="0.2">
      <c r="A42" s="75" t="s">
        <v>16</v>
      </c>
      <c r="B42" s="75"/>
      <c r="C42" s="75"/>
      <c r="D42" s="48">
        <f>D7+D9+D11+D13+D15+D17+D19+D22+D28+D30+D32+D34+D36+D39+D41</f>
        <v>1153790357</v>
      </c>
      <c r="E42" s="48">
        <f>E7+E9+E11+E13+E15+E17+E19+E22+E28+E30+E32+E34+E36+E39+E41</f>
        <v>159559481</v>
      </c>
      <c r="F42" s="48">
        <f>F7+F9+F11+F13+F15+F17+F19+F22+F28+F30+F32+F34+F36+F39+F41</f>
        <v>379146507</v>
      </c>
      <c r="G42" s="48">
        <f>G7+G9+G11+G13+G15+G17+G19+G22+G28+G30+G32+G34+G36+G39+G41</f>
        <v>182399273</v>
      </c>
      <c r="H42" s="48">
        <f>H7+H9+H11+H13+H15+H17+H19+H22+H28+H30+H32+H34+H36+H39+H41</f>
        <v>1874895618</v>
      </c>
    </row>
    <row r="43" spans="1:8" ht="24.95" customHeight="1" x14ac:dyDescent="0.2">
      <c r="A43" s="49"/>
      <c r="B43" s="49"/>
      <c r="C43" s="49"/>
      <c r="D43" s="49"/>
      <c r="E43" s="49"/>
      <c r="F43" s="49"/>
      <c r="G43" s="49"/>
      <c r="H43" s="49"/>
    </row>
  </sheetData>
  <mergeCells count="51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A5:A7"/>
    <mergeCell ref="B5:B7"/>
    <mergeCell ref="A8:A9"/>
    <mergeCell ref="B8:B9"/>
    <mergeCell ref="A10:A11"/>
    <mergeCell ref="B10:B11"/>
    <mergeCell ref="A24:H24"/>
    <mergeCell ref="A12:A13"/>
    <mergeCell ref="B12:B13"/>
    <mergeCell ref="A14:A15"/>
    <mergeCell ref="B14:B15"/>
    <mergeCell ref="A16:A17"/>
    <mergeCell ref="B16:B17"/>
    <mergeCell ref="A18:A19"/>
    <mergeCell ref="B18:B19"/>
    <mergeCell ref="A20:A22"/>
    <mergeCell ref="B20:B22"/>
    <mergeCell ref="A23:H23"/>
    <mergeCell ref="G25:G26"/>
    <mergeCell ref="H25:H26"/>
    <mergeCell ref="A27:A28"/>
    <mergeCell ref="B27:B28"/>
    <mergeCell ref="A29:A30"/>
    <mergeCell ref="B29:B30"/>
    <mergeCell ref="A25:A26"/>
    <mergeCell ref="B25:B26"/>
    <mergeCell ref="C25:C26"/>
    <mergeCell ref="D25:D26"/>
    <mergeCell ref="E25:E26"/>
    <mergeCell ref="F25:F26"/>
    <mergeCell ref="A31:A32"/>
    <mergeCell ref="B31:B32"/>
    <mergeCell ref="A33:A34"/>
    <mergeCell ref="B33:B34"/>
    <mergeCell ref="A35:A36"/>
    <mergeCell ref="B35:B36"/>
    <mergeCell ref="A37:A39"/>
    <mergeCell ref="B37:B39"/>
    <mergeCell ref="A40:A41"/>
    <mergeCell ref="B40:B41"/>
    <mergeCell ref="A42:C4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FC13F-3922-4E41-9268-3005872173F2}">
  <dimension ref="A1:H82"/>
  <sheetViews>
    <sheetView rightToLeft="1" topLeftCell="A73" workbookViewId="0">
      <selection activeCell="D86" sqref="D86"/>
    </sheetView>
  </sheetViews>
  <sheetFormatPr defaultRowHeight="15" x14ac:dyDescent="0.2"/>
  <cols>
    <col min="1" max="1" width="11" style="47" customWidth="1"/>
    <col min="2" max="2" width="26.140625" style="50" customWidth="1"/>
    <col min="3" max="8" width="15.7109375" style="10" customWidth="1"/>
    <col min="9" max="16384" width="9.140625" style="10"/>
  </cols>
  <sheetData>
    <row r="1" spans="1:8" ht="24.95" customHeight="1" x14ac:dyDescent="0.2">
      <c r="A1" s="58" t="s">
        <v>120</v>
      </c>
      <c r="B1" s="58"/>
      <c r="C1" s="58"/>
      <c r="D1" s="58"/>
      <c r="E1" s="58"/>
      <c r="F1" s="58"/>
      <c r="G1" s="58"/>
      <c r="H1" s="58"/>
    </row>
    <row r="2" spans="1:8" ht="24.95" customHeight="1" x14ac:dyDescent="0.2">
      <c r="A2" s="59" t="s">
        <v>121</v>
      </c>
      <c r="B2" s="59"/>
      <c r="C2" s="59"/>
      <c r="D2" s="59"/>
      <c r="E2" s="59"/>
      <c r="F2" s="59"/>
      <c r="G2" s="59"/>
      <c r="H2" s="59"/>
    </row>
    <row r="3" spans="1:8" ht="48" customHeight="1" x14ac:dyDescent="0.2">
      <c r="A3" s="44" t="s">
        <v>2</v>
      </c>
      <c r="B3" s="44" t="s">
        <v>3</v>
      </c>
      <c r="C3" s="44" t="s">
        <v>4</v>
      </c>
      <c r="D3" s="19" t="s">
        <v>110</v>
      </c>
      <c r="E3" s="19" t="s">
        <v>111</v>
      </c>
      <c r="F3" s="19" t="s">
        <v>112</v>
      </c>
      <c r="G3" s="19" t="s">
        <v>113</v>
      </c>
      <c r="H3" s="19" t="s">
        <v>114</v>
      </c>
    </row>
    <row r="4" spans="1:8" ht="24.95" customHeight="1" x14ac:dyDescent="0.2">
      <c r="A4" s="64">
        <v>1010</v>
      </c>
      <c r="B4" s="95" t="s">
        <v>46</v>
      </c>
      <c r="C4" s="24" t="s">
        <v>14</v>
      </c>
      <c r="D4" s="22">
        <v>34253460</v>
      </c>
      <c r="E4" s="22">
        <v>11716656</v>
      </c>
      <c r="F4" s="22">
        <v>321628</v>
      </c>
      <c r="G4" s="22">
        <v>66400</v>
      </c>
      <c r="H4" s="22">
        <v>46358144</v>
      </c>
    </row>
    <row r="5" spans="1:8" ht="24.95" customHeight="1" x14ac:dyDescent="0.2">
      <c r="A5" s="64"/>
      <c r="B5" s="95"/>
      <c r="C5" s="25" t="s">
        <v>24</v>
      </c>
      <c r="D5" s="39">
        <v>34253460</v>
      </c>
      <c r="E5" s="39">
        <v>11716656</v>
      </c>
      <c r="F5" s="39">
        <v>321628</v>
      </c>
      <c r="G5" s="39">
        <v>66400</v>
      </c>
      <c r="H5" s="39">
        <v>46358144</v>
      </c>
    </row>
    <row r="6" spans="1:8" ht="24.95" customHeight="1" x14ac:dyDescent="0.2">
      <c r="A6" s="64">
        <v>1030</v>
      </c>
      <c r="B6" s="95" t="s">
        <v>47</v>
      </c>
      <c r="C6" s="24" t="s">
        <v>14</v>
      </c>
      <c r="D6" s="22">
        <v>12871601</v>
      </c>
      <c r="E6" s="22">
        <v>4959794</v>
      </c>
      <c r="F6" s="22">
        <v>3214172</v>
      </c>
      <c r="G6" s="22">
        <v>3278457</v>
      </c>
      <c r="H6" s="22">
        <v>24324024</v>
      </c>
    </row>
    <row r="7" spans="1:8" ht="24.95" customHeight="1" x14ac:dyDescent="0.2">
      <c r="A7" s="64"/>
      <c r="B7" s="95"/>
      <c r="C7" s="24" t="s">
        <v>15</v>
      </c>
      <c r="D7" s="22">
        <v>4374400</v>
      </c>
      <c r="E7" s="22">
        <v>637680</v>
      </c>
      <c r="F7" s="22">
        <v>181100</v>
      </c>
      <c r="G7" s="22">
        <v>70000</v>
      </c>
      <c r="H7" s="22">
        <v>5263180</v>
      </c>
    </row>
    <row r="8" spans="1:8" ht="24.95" customHeight="1" x14ac:dyDescent="0.2">
      <c r="A8" s="64"/>
      <c r="B8" s="95"/>
      <c r="C8" s="25" t="s">
        <v>24</v>
      </c>
      <c r="D8" s="39">
        <f>SUM(D6:D7)</f>
        <v>17246001</v>
      </c>
      <c r="E8" s="39">
        <f>SUM(E6:E7)</f>
        <v>5597474</v>
      </c>
      <c r="F8" s="39">
        <f>SUM(F6:F7)</f>
        <v>3395272</v>
      </c>
      <c r="G8" s="39">
        <f>SUM(G6:G7)</f>
        <v>3348457</v>
      </c>
      <c r="H8" s="39">
        <f>SUM(H6:H7)</f>
        <v>29587204</v>
      </c>
    </row>
    <row r="9" spans="1:8" ht="24.95" customHeight="1" x14ac:dyDescent="0.2">
      <c r="A9" s="64">
        <v>1040</v>
      </c>
      <c r="B9" s="103" t="s">
        <v>48</v>
      </c>
      <c r="C9" s="13" t="s">
        <v>14</v>
      </c>
      <c r="D9" s="22">
        <v>64773150</v>
      </c>
      <c r="E9" s="22">
        <v>4570743</v>
      </c>
      <c r="F9" s="22">
        <v>2684908</v>
      </c>
      <c r="G9" s="22">
        <v>856350</v>
      </c>
      <c r="H9" s="22">
        <v>72885151</v>
      </c>
    </row>
    <row r="10" spans="1:8" ht="24.95" customHeight="1" x14ac:dyDescent="0.2">
      <c r="A10" s="64"/>
      <c r="B10" s="103"/>
      <c r="C10" s="15" t="s">
        <v>28</v>
      </c>
      <c r="D10" s="39">
        <v>64773150</v>
      </c>
      <c r="E10" s="39">
        <v>4570743</v>
      </c>
      <c r="F10" s="39">
        <v>2684908</v>
      </c>
      <c r="G10" s="39">
        <v>856350</v>
      </c>
      <c r="H10" s="39">
        <v>72885151</v>
      </c>
    </row>
    <row r="11" spans="1:8" ht="24.95" customHeight="1" x14ac:dyDescent="0.2">
      <c r="A11" s="64">
        <v>1050</v>
      </c>
      <c r="B11" s="95" t="s">
        <v>49</v>
      </c>
      <c r="C11" s="13" t="s">
        <v>14</v>
      </c>
      <c r="D11" s="22">
        <v>30212767</v>
      </c>
      <c r="E11" s="22">
        <v>17584975</v>
      </c>
      <c r="F11" s="22">
        <v>3662234</v>
      </c>
      <c r="G11" s="22">
        <v>5099008</v>
      </c>
      <c r="H11" s="22">
        <v>56558984</v>
      </c>
    </row>
    <row r="12" spans="1:8" ht="24.95" customHeight="1" x14ac:dyDescent="0.2">
      <c r="A12" s="64"/>
      <c r="B12" s="95"/>
      <c r="C12" s="15" t="s">
        <v>28</v>
      </c>
      <c r="D12" s="39">
        <v>30212767</v>
      </c>
      <c r="E12" s="39">
        <v>17584975</v>
      </c>
      <c r="F12" s="39">
        <v>3662234</v>
      </c>
      <c r="G12" s="39">
        <v>5099008</v>
      </c>
      <c r="H12" s="39">
        <v>56558984</v>
      </c>
    </row>
    <row r="13" spans="1:8" ht="24.95" customHeight="1" x14ac:dyDescent="0.2">
      <c r="A13" s="64">
        <v>1061</v>
      </c>
      <c r="B13" s="95" t="s">
        <v>50</v>
      </c>
      <c r="C13" s="13" t="s">
        <v>14</v>
      </c>
      <c r="D13" s="22">
        <v>0</v>
      </c>
      <c r="E13" s="22">
        <v>371100</v>
      </c>
      <c r="F13" s="22">
        <v>625550</v>
      </c>
      <c r="G13" s="22">
        <v>636350</v>
      </c>
      <c r="H13" s="22">
        <v>1633000</v>
      </c>
    </row>
    <row r="14" spans="1:8" ht="24.95" customHeight="1" x14ac:dyDescent="0.2">
      <c r="A14" s="64"/>
      <c r="B14" s="95"/>
      <c r="C14" s="15" t="s">
        <v>28</v>
      </c>
      <c r="D14" s="39">
        <v>0</v>
      </c>
      <c r="E14" s="39">
        <v>371100</v>
      </c>
      <c r="F14" s="39">
        <v>625550</v>
      </c>
      <c r="G14" s="39">
        <v>636350</v>
      </c>
      <c r="H14" s="39">
        <v>1633000</v>
      </c>
    </row>
    <row r="15" spans="1:8" ht="24.95" customHeight="1" x14ac:dyDescent="0.2">
      <c r="A15" s="64">
        <v>1071</v>
      </c>
      <c r="B15" s="95" t="s">
        <v>51</v>
      </c>
      <c r="C15" s="13" t="s">
        <v>14</v>
      </c>
      <c r="D15" s="22">
        <v>1000134</v>
      </c>
      <c r="E15" s="22">
        <v>343009</v>
      </c>
      <c r="F15" s="22">
        <v>243635</v>
      </c>
      <c r="G15" s="22">
        <v>131990</v>
      </c>
      <c r="H15" s="22">
        <v>1718768</v>
      </c>
    </row>
    <row r="16" spans="1:8" ht="24.95" customHeight="1" x14ac:dyDescent="0.2">
      <c r="A16" s="64"/>
      <c r="B16" s="95"/>
      <c r="C16" s="15" t="s">
        <v>28</v>
      </c>
      <c r="D16" s="39">
        <v>1000134</v>
      </c>
      <c r="E16" s="39">
        <v>343009</v>
      </c>
      <c r="F16" s="39">
        <v>243635</v>
      </c>
      <c r="G16" s="39">
        <v>131990</v>
      </c>
      <c r="H16" s="39">
        <v>1718768</v>
      </c>
    </row>
    <row r="17" spans="1:8" ht="24.95" customHeight="1" x14ac:dyDescent="0.2">
      <c r="A17" s="64">
        <v>1073</v>
      </c>
      <c r="B17" s="95" t="s">
        <v>52</v>
      </c>
      <c r="C17" s="13" t="s">
        <v>14</v>
      </c>
      <c r="D17" s="22">
        <v>3713410</v>
      </c>
      <c r="E17" s="22">
        <v>457194</v>
      </c>
      <c r="F17" s="22">
        <v>573927</v>
      </c>
      <c r="G17" s="22">
        <v>1102210</v>
      </c>
      <c r="H17" s="22">
        <v>5846741</v>
      </c>
    </row>
    <row r="18" spans="1:8" ht="24.95" customHeight="1" x14ac:dyDescent="0.2">
      <c r="A18" s="64"/>
      <c r="B18" s="95"/>
      <c r="C18" s="15" t="s">
        <v>28</v>
      </c>
      <c r="D18" s="39">
        <v>3713410</v>
      </c>
      <c r="E18" s="39">
        <v>457194</v>
      </c>
      <c r="F18" s="39">
        <v>573927</v>
      </c>
      <c r="G18" s="39">
        <v>1102210</v>
      </c>
      <c r="H18" s="39">
        <v>5846741</v>
      </c>
    </row>
    <row r="19" spans="1:8" ht="24.95" customHeight="1" x14ac:dyDescent="0.2">
      <c r="A19" s="64">
        <v>1079</v>
      </c>
      <c r="B19" s="95" t="s">
        <v>53</v>
      </c>
      <c r="C19" s="13" t="s">
        <v>14</v>
      </c>
      <c r="D19" s="22">
        <v>10179077</v>
      </c>
      <c r="E19" s="22">
        <v>2923947</v>
      </c>
      <c r="F19" s="22">
        <v>720704</v>
      </c>
      <c r="G19" s="22">
        <v>514555</v>
      </c>
      <c r="H19" s="22">
        <v>14338283</v>
      </c>
    </row>
    <row r="20" spans="1:8" ht="24.95" customHeight="1" x14ac:dyDescent="0.2">
      <c r="A20" s="64"/>
      <c r="B20" s="95"/>
      <c r="C20" s="15" t="s">
        <v>28</v>
      </c>
      <c r="D20" s="39">
        <v>10179077</v>
      </c>
      <c r="E20" s="39">
        <v>2923947</v>
      </c>
      <c r="F20" s="39">
        <v>720704</v>
      </c>
      <c r="G20" s="39">
        <v>514555</v>
      </c>
      <c r="H20" s="39">
        <v>14338283</v>
      </c>
    </row>
    <row r="21" spans="1:8" ht="24.95" customHeight="1" x14ac:dyDescent="0.2">
      <c r="A21" s="64">
        <v>1080</v>
      </c>
      <c r="B21" s="95" t="s">
        <v>54</v>
      </c>
      <c r="C21" s="13" t="s">
        <v>14</v>
      </c>
      <c r="D21" s="22">
        <v>99163920</v>
      </c>
      <c r="E21" s="22">
        <v>759882</v>
      </c>
      <c r="F21" s="22">
        <v>1477389</v>
      </c>
      <c r="G21" s="22">
        <v>407820</v>
      </c>
      <c r="H21" s="22">
        <v>101809011</v>
      </c>
    </row>
    <row r="22" spans="1:8" ht="24.95" customHeight="1" x14ac:dyDescent="0.2">
      <c r="A22" s="64"/>
      <c r="B22" s="95"/>
      <c r="C22" s="15" t="s">
        <v>28</v>
      </c>
      <c r="D22" s="39">
        <v>99163920</v>
      </c>
      <c r="E22" s="39">
        <v>759882</v>
      </c>
      <c r="F22" s="39">
        <v>1477389</v>
      </c>
      <c r="G22" s="39">
        <v>407820</v>
      </c>
      <c r="H22" s="39">
        <v>101809011</v>
      </c>
    </row>
    <row r="23" spans="1:8" ht="26.25" customHeight="1" x14ac:dyDescent="0.2">
      <c r="A23" s="58" t="s">
        <v>122</v>
      </c>
      <c r="B23" s="58"/>
      <c r="C23" s="58"/>
      <c r="D23" s="58"/>
      <c r="E23" s="58"/>
      <c r="F23" s="58"/>
      <c r="G23" s="58"/>
      <c r="H23" s="58"/>
    </row>
    <row r="24" spans="1:8" ht="24.95" customHeight="1" x14ac:dyDescent="0.2">
      <c r="A24" s="59" t="s">
        <v>123</v>
      </c>
      <c r="B24" s="59"/>
      <c r="C24" s="59"/>
      <c r="D24" s="59"/>
      <c r="E24" s="59"/>
      <c r="F24" s="59"/>
      <c r="G24" s="59"/>
      <c r="H24" s="59"/>
    </row>
    <row r="25" spans="1:8" ht="24.95" customHeight="1" x14ac:dyDescent="0.2">
      <c r="A25" s="93" t="s">
        <v>2</v>
      </c>
      <c r="B25" s="93" t="s">
        <v>3</v>
      </c>
      <c r="C25" s="93" t="s">
        <v>4</v>
      </c>
      <c r="D25" s="94" t="s">
        <v>110</v>
      </c>
      <c r="E25" s="94" t="s">
        <v>111</v>
      </c>
      <c r="F25" s="94" t="s">
        <v>112</v>
      </c>
      <c r="G25" s="94" t="s">
        <v>113</v>
      </c>
      <c r="H25" s="94" t="s">
        <v>114</v>
      </c>
    </row>
    <row r="26" spans="1:8" ht="24.95" customHeight="1" x14ac:dyDescent="0.2">
      <c r="A26" s="93"/>
      <c r="B26" s="93"/>
      <c r="C26" s="93"/>
      <c r="D26" s="94"/>
      <c r="E26" s="94"/>
      <c r="F26" s="94"/>
      <c r="G26" s="94"/>
      <c r="H26" s="94"/>
    </row>
    <row r="27" spans="1:8" ht="24.95" customHeight="1" x14ac:dyDescent="0.2">
      <c r="A27" s="64">
        <v>1104</v>
      </c>
      <c r="B27" s="95" t="s">
        <v>60</v>
      </c>
      <c r="C27" s="13" t="s">
        <v>14</v>
      </c>
      <c r="D27" s="22">
        <v>40958138</v>
      </c>
      <c r="E27" s="22">
        <v>63728700</v>
      </c>
      <c r="F27" s="22">
        <v>5621757</v>
      </c>
      <c r="G27" s="22">
        <v>10255382</v>
      </c>
      <c r="H27" s="22">
        <v>120563977</v>
      </c>
    </row>
    <row r="28" spans="1:8" ht="31.5" customHeight="1" x14ac:dyDescent="0.2">
      <c r="A28" s="64"/>
      <c r="B28" s="95"/>
      <c r="C28" s="15" t="s">
        <v>28</v>
      </c>
      <c r="D28" s="39">
        <v>40958138</v>
      </c>
      <c r="E28" s="39">
        <v>63728700</v>
      </c>
      <c r="F28" s="39">
        <v>5621757</v>
      </c>
      <c r="G28" s="39">
        <v>10255382</v>
      </c>
      <c r="H28" s="39">
        <v>120563977</v>
      </c>
    </row>
    <row r="29" spans="1:8" ht="24.95" customHeight="1" x14ac:dyDescent="0.2">
      <c r="A29" s="64">
        <v>1200</v>
      </c>
      <c r="B29" s="95" t="s">
        <v>61</v>
      </c>
      <c r="C29" s="13" t="s">
        <v>14</v>
      </c>
      <c r="D29" s="22">
        <v>18575310</v>
      </c>
      <c r="E29" s="22">
        <v>1064848</v>
      </c>
      <c r="F29" s="22">
        <v>191200</v>
      </c>
      <c r="G29" s="22">
        <v>62590</v>
      </c>
      <c r="H29" s="22">
        <v>19893948</v>
      </c>
    </row>
    <row r="30" spans="1:8" ht="24.95" customHeight="1" x14ac:dyDescent="0.2">
      <c r="A30" s="64"/>
      <c r="B30" s="95"/>
      <c r="C30" s="15" t="s">
        <v>28</v>
      </c>
      <c r="D30" s="39">
        <v>18575310</v>
      </c>
      <c r="E30" s="39">
        <v>1064848</v>
      </c>
      <c r="F30" s="39">
        <v>191200</v>
      </c>
      <c r="G30" s="39">
        <v>62590</v>
      </c>
      <c r="H30" s="39">
        <v>19893948</v>
      </c>
    </row>
    <row r="31" spans="1:8" ht="24.95" customHeight="1" x14ac:dyDescent="0.2">
      <c r="A31" s="64">
        <v>1392</v>
      </c>
      <c r="B31" s="95" t="s">
        <v>62</v>
      </c>
      <c r="C31" s="13" t="s">
        <v>14</v>
      </c>
      <c r="D31" s="22">
        <v>1542332</v>
      </c>
      <c r="E31" s="22">
        <v>10160</v>
      </c>
      <c r="F31" s="22">
        <v>11040</v>
      </c>
      <c r="G31" s="22">
        <v>160000</v>
      </c>
      <c r="H31" s="22">
        <v>1723532</v>
      </c>
    </row>
    <row r="32" spans="1:8" ht="24.95" customHeight="1" x14ac:dyDescent="0.2">
      <c r="A32" s="64"/>
      <c r="B32" s="95"/>
      <c r="C32" s="15" t="s">
        <v>28</v>
      </c>
      <c r="D32" s="39">
        <v>1542332</v>
      </c>
      <c r="E32" s="39">
        <v>10160</v>
      </c>
      <c r="F32" s="39">
        <v>11040</v>
      </c>
      <c r="G32" s="39">
        <v>160000</v>
      </c>
      <c r="H32" s="39">
        <v>1723532</v>
      </c>
    </row>
    <row r="33" spans="1:8" ht="24.95" customHeight="1" x14ac:dyDescent="0.2">
      <c r="A33" s="64">
        <v>1622</v>
      </c>
      <c r="B33" s="95" t="s">
        <v>124</v>
      </c>
      <c r="C33" s="13" t="s">
        <v>14</v>
      </c>
      <c r="D33" s="22">
        <v>153608</v>
      </c>
      <c r="E33" s="22">
        <v>5880</v>
      </c>
      <c r="F33" s="22">
        <v>65088</v>
      </c>
      <c r="G33" s="22">
        <v>30300</v>
      </c>
      <c r="H33" s="22">
        <v>254876</v>
      </c>
    </row>
    <row r="34" spans="1:8" ht="24.95" customHeight="1" x14ac:dyDescent="0.2">
      <c r="A34" s="64"/>
      <c r="B34" s="95"/>
      <c r="C34" s="15" t="s">
        <v>28</v>
      </c>
      <c r="D34" s="39">
        <v>153608</v>
      </c>
      <c r="E34" s="39">
        <v>5880</v>
      </c>
      <c r="F34" s="39">
        <v>65088</v>
      </c>
      <c r="G34" s="39">
        <v>30300</v>
      </c>
      <c r="H34" s="39">
        <v>254876</v>
      </c>
    </row>
    <row r="35" spans="1:8" ht="24.95" customHeight="1" x14ac:dyDescent="0.2">
      <c r="A35" s="64">
        <v>1629</v>
      </c>
      <c r="B35" s="95" t="s">
        <v>64</v>
      </c>
      <c r="C35" s="13" t="s">
        <v>14</v>
      </c>
      <c r="D35" s="22">
        <v>739448</v>
      </c>
      <c r="E35" s="22">
        <v>21000</v>
      </c>
      <c r="F35" s="22">
        <v>247820</v>
      </c>
      <c r="G35" s="22">
        <v>68900</v>
      </c>
      <c r="H35" s="22">
        <v>1077168</v>
      </c>
    </row>
    <row r="36" spans="1:8" ht="24.95" customHeight="1" x14ac:dyDescent="0.2">
      <c r="A36" s="64"/>
      <c r="B36" s="95"/>
      <c r="C36" s="15" t="s">
        <v>28</v>
      </c>
      <c r="D36" s="39">
        <v>739448</v>
      </c>
      <c r="E36" s="39">
        <v>21000</v>
      </c>
      <c r="F36" s="39">
        <v>247820</v>
      </c>
      <c r="G36" s="39">
        <v>68900</v>
      </c>
      <c r="H36" s="39">
        <v>1077168</v>
      </c>
    </row>
    <row r="37" spans="1:8" ht="24.95" customHeight="1" x14ac:dyDescent="0.2">
      <c r="A37" s="64">
        <v>1701</v>
      </c>
      <c r="B37" s="95" t="s">
        <v>65</v>
      </c>
      <c r="C37" s="13" t="s">
        <v>14</v>
      </c>
      <c r="D37" s="22">
        <v>21607578</v>
      </c>
      <c r="E37" s="22">
        <v>757416</v>
      </c>
      <c r="F37" s="22">
        <v>1200151</v>
      </c>
      <c r="G37" s="22">
        <v>422900</v>
      </c>
      <c r="H37" s="22">
        <v>23988045</v>
      </c>
    </row>
    <row r="38" spans="1:8" ht="24.95" customHeight="1" x14ac:dyDescent="0.2">
      <c r="A38" s="64"/>
      <c r="B38" s="95"/>
      <c r="C38" s="15" t="s">
        <v>28</v>
      </c>
      <c r="D38" s="39">
        <v>21607578</v>
      </c>
      <c r="E38" s="39">
        <v>757416</v>
      </c>
      <c r="F38" s="39">
        <v>1200151</v>
      </c>
      <c r="G38" s="39">
        <v>422900</v>
      </c>
      <c r="H38" s="39">
        <v>23988045</v>
      </c>
    </row>
    <row r="39" spans="1:8" ht="24.95" customHeight="1" x14ac:dyDescent="0.2">
      <c r="A39" s="64">
        <v>1702</v>
      </c>
      <c r="B39" s="95" t="s">
        <v>66</v>
      </c>
      <c r="C39" s="13" t="s">
        <v>14</v>
      </c>
      <c r="D39" s="22">
        <v>39545760</v>
      </c>
      <c r="E39" s="22">
        <v>827697</v>
      </c>
      <c r="F39" s="22">
        <v>1173014</v>
      </c>
      <c r="G39" s="22">
        <v>3084190</v>
      </c>
      <c r="H39" s="22">
        <v>44630661</v>
      </c>
    </row>
    <row r="40" spans="1:8" ht="24.95" customHeight="1" x14ac:dyDescent="0.2">
      <c r="A40" s="64"/>
      <c r="B40" s="95"/>
      <c r="C40" s="15" t="s">
        <v>28</v>
      </c>
      <c r="D40" s="39">
        <v>39545760</v>
      </c>
      <c r="E40" s="39">
        <v>827697</v>
      </c>
      <c r="F40" s="39">
        <v>1173014</v>
      </c>
      <c r="G40" s="39">
        <v>3084190</v>
      </c>
      <c r="H40" s="39">
        <v>44630661</v>
      </c>
    </row>
    <row r="41" spans="1:8" ht="24.95" customHeight="1" x14ac:dyDescent="0.2">
      <c r="A41" s="64">
        <v>1709</v>
      </c>
      <c r="B41" s="95" t="s">
        <v>67</v>
      </c>
      <c r="C41" s="13" t="s">
        <v>14</v>
      </c>
      <c r="D41" s="22">
        <v>5314884</v>
      </c>
      <c r="E41" s="22">
        <v>986400</v>
      </c>
      <c r="F41" s="22">
        <v>169980</v>
      </c>
      <c r="G41" s="22">
        <v>802530</v>
      </c>
      <c r="H41" s="22">
        <v>7273794</v>
      </c>
    </row>
    <row r="42" spans="1:8" ht="24.95" customHeight="1" x14ac:dyDescent="0.2">
      <c r="A42" s="64"/>
      <c r="B42" s="95"/>
      <c r="C42" s="15" t="s">
        <v>28</v>
      </c>
      <c r="D42" s="39">
        <v>5314884</v>
      </c>
      <c r="E42" s="39">
        <v>986400</v>
      </c>
      <c r="F42" s="39">
        <v>169980</v>
      </c>
      <c r="G42" s="39">
        <v>802530</v>
      </c>
      <c r="H42" s="39">
        <v>7273794</v>
      </c>
    </row>
    <row r="43" spans="1:8" ht="24.95" customHeight="1" x14ac:dyDescent="0.2">
      <c r="A43" s="64">
        <v>1811</v>
      </c>
      <c r="B43" s="95" t="s">
        <v>68</v>
      </c>
      <c r="C43" s="13" t="s">
        <v>13</v>
      </c>
      <c r="D43" s="22">
        <v>244945</v>
      </c>
      <c r="E43" s="22">
        <v>136</v>
      </c>
      <c r="F43" s="22">
        <v>73378</v>
      </c>
      <c r="G43" s="22">
        <v>26950</v>
      </c>
      <c r="H43" s="22">
        <v>345409</v>
      </c>
    </row>
    <row r="44" spans="1:8" ht="24.95" customHeight="1" x14ac:dyDescent="0.2">
      <c r="A44" s="64"/>
      <c r="B44" s="95"/>
      <c r="C44" s="15" t="s">
        <v>28</v>
      </c>
      <c r="D44" s="39">
        <v>244945</v>
      </c>
      <c r="E44" s="39">
        <v>136</v>
      </c>
      <c r="F44" s="39">
        <v>73378</v>
      </c>
      <c r="G44" s="39">
        <v>26950</v>
      </c>
      <c r="H44" s="39">
        <v>345409</v>
      </c>
    </row>
    <row r="45" spans="1:8" ht="24.95" customHeight="1" x14ac:dyDescent="0.2">
      <c r="A45" s="64">
        <v>1910</v>
      </c>
      <c r="B45" s="95" t="s">
        <v>69</v>
      </c>
      <c r="C45" s="13" t="s">
        <v>13</v>
      </c>
      <c r="D45" s="22">
        <v>1251941</v>
      </c>
      <c r="E45" s="22">
        <v>0</v>
      </c>
      <c r="F45" s="22">
        <v>339570</v>
      </c>
      <c r="G45" s="22">
        <v>106000</v>
      </c>
      <c r="H45" s="22">
        <v>1697511</v>
      </c>
    </row>
    <row r="46" spans="1:8" ht="24.95" customHeight="1" x14ac:dyDescent="0.2">
      <c r="A46" s="64"/>
      <c r="B46" s="95"/>
      <c r="C46" s="13" t="s">
        <v>14</v>
      </c>
      <c r="D46" s="22">
        <v>6256500</v>
      </c>
      <c r="E46" s="22">
        <v>0</v>
      </c>
      <c r="F46" s="22">
        <v>133600</v>
      </c>
      <c r="G46" s="22">
        <v>134860</v>
      </c>
      <c r="H46" s="22">
        <v>6524960</v>
      </c>
    </row>
    <row r="47" spans="1:8" ht="24.95" customHeight="1" x14ac:dyDescent="0.2">
      <c r="A47" s="64"/>
      <c r="B47" s="95"/>
      <c r="C47" s="15" t="s">
        <v>28</v>
      </c>
      <c r="D47" s="39">
        <f>SUM(D45:D46)</f>
        <v>7508441</v>
      </c>
      <c r="E47" s="39">
        <f>SUM(E45:E46)</f>
        <v>0</v>
      </c>
      <c r="F47" s="39">
        <f>SUM(F45:F46)</f>
        <v>473170</v>
      </c>
      <c r="G47" s="39">
        <f>SUM(G45:G46)</f>
        <v>240860</v>
      </c>
      <c r="H47" s="39">
        <f>SUM(H45:H46)</f>
        <v>8222471</v>
      </c>
    </row>
    <row r="48" spans="1:8" ht="24.95" customHeight="1" x14ac:dyDescent="0.2">
      <c r="A48" s="64">
        <v>1920</v>
      </c>
      <c r="B48" s="95" t="s">
        <v>70</v>
      </c>
      <c r="C48" s="13" t="s">
        <v>14</v>
      </c>
      <c r="D48" s="22">
        <v>975000</v>
      </c>
      <c r="E48" s="22">
        <v>206375</v>
      </c>
      <c r="F48" s="22">
        <v>67954</v>
      </c>
      <c r="G48" s="22">
        <v>82350</v>
      </c>
      <c r="H48" s="22">
        <v>1331679</v>
      </c>
    </row>
    <row r="49" spans="1:8" ht="24.95" customHeight="1" x14ac:dyDescent="0.2">
      <c r="A49" s="64"/>
      <c r="B49" s="95"/>
      <c r="C49" s="15" t="s">
        <v>28</v>
      </c>
      <c r="D49" s="39">
        <v>975000</v>
      </c>
      <c r="E49" s="39">
        <v>206375</v>
      </c>
      <c r="F49" s="39">
        <v>67954</v>
      </c>
      <c r="G49" s="39">
        <v>82350</v>
      </c>
      <c r="H49" s="39">
        <v>1331679</v>
      </c>
    </row>
    <row r="50" spans="1:8" ht="24.95" customHeight="1" x14ac:dyDescent="0.2">
      <c r="A50" s="64">
        <v>2023</v>
      </c>
      <c r="B50" s="95" t="s">
        <v>71</v>
      </c>
      <c r="C50" s="13" t="s">
        <v>14</v>
      </c>
      <c r="D50" s="22">
        <v>2778923</v>
      </c>
      <c r="E50" s="22">
        <v>1805902</v>
      </c>
      <c r="F50" s="22">
        <v>398264</v>
      </c>
      <c r="G50" s="22">
        <v>772215</v>
      </c>
      <c r="H50" s="22">
        <v>5755304</v>
      </c>
    </row>
    <row r="51" spans="1:8" ht="24.95" customHeight="1" x14ac:dyDescent="0.2">
      <c r="A51" s="64"/>
      <c r="B51" s="95"/>
      <c r="C51" s="15" t="s">
        <v>28</v>
      </c>
      <c r="D51" s="39">
        <v>2778923</v>
      </c>
      <c r="E51" s="39">
        <v>1805902</v>
      </c>
      <c r="F51" s="39">
        <v>398264</v>
      </c>
      <c r="G51" s="39">
        <v>772215</v>
      </c>
      <c r="H51" s="39">
        <v>5755304</v>
      </c>
    </row>
    <row r="52" spans="1:8" ht="24.95" customHeight="1" x14ac:dyDescent="0.2">
      <c r="A52" s="64">
        <v>2100</v>
      </c>
      <c r="B52" s="95" t="s">
        <v>72</v>
      </c>
      <c r="C52" s="13" t="s">
        <v>14</v>
      </c>
      <c r="D52" s="22">
        <v>13182779</v>
      </c>
      <c r="E52" s="22">
        <v>2347519</v>
      </c>
      <c r="F52" s="22">
        <v>3790081</v>
      </c>
      <c r="G52" s="22">
        <v>15007476</v>
      </c>
      <c r="H52" s="22">
        <v>34327855</v>
      </c>
    </row>
    <row r="53" spans="1:8" ht="24.95" customHeight="1" x14ac:dyDescent="0.2">
      <c r="A53" s="64"/>
      <c r="B53" s="95"/>
      <c r="C53" s="15" t="s">
        <v>28</v>
      </c>
      <c r="D53" s="39">
        <v>13182779</v>
      </c>
      <c r="E53" s="39">
        <v>2347519</v>
      </c>
      <c r="F53" s="39">
        <v>3790081</v>
      </c>
      <c r="G53" s="39">
        <v>15007476</v>
      </c>
      <c r="H53" s="39">
        <v>34327855</v>
      </c>
    </row>
    <row r="54" spans="1:8" ht="24.95" customHeight="1" x14ac:dyDescent="0.2">
      <c r="A54" s="64">
        <v>2219</v>
      </c>
      <c r="B54" s="95" t="s">
        <v>125</v>
      </c>
      <c r="C54" s="13" t="s">
        <v>14</v>
      </c>
      <c r="D54" s="22">
        <v>25122038</v>
      </c>
      <c r="E54" s="22">
        <v>0</v>
      </c>
      <c r="F54" s="22">
        <v>2389380</v>
      </c>
      <c r="G54" s="22">
        <v>464355</v>
      </c>
      <c r="H54" s="22">
        <v>27975773</v>
      </c>
    </row>
    <row r="55" spans="1:8" ht="24.95" customHeight="1" x14ac:dyDescent="0.2">
      <c r="A55" s="64"/>
      <c r="B55" s="95"/>
      <c r="C55" s="15" t="s">
        <v>28</v>
      </c>
      <c r="D55" s="39">
        <v>25122038</v>
      </c>
      <c r="E55" s="39">
        <v>0</v>
      </c>
      <c r="F55" s="39">
        <v>2389380</v>
      </c>
      <c r="G55" s="39">
        <v>464355</v>
      </c>
      <c r="H55" s="39">
        <v>27975773</v>
      </c>
    </row>
    <row r="56" spans="1:8" ht="24.95" customHeight="1" x14ac:dyDescent="0.2">
      <c r="A56" s="64">
        <v>2220</v>
      </c>
      <c r="B56" s="95" t="s">
        <v>74</v>
      </c>
      <c r="C56" s="13" t="s">
        <v>14</v>
      </c>
      <c r="D56" s="22">
        <v>5237200</v>
      </c>
      <c r="E56" s="22">
        <v>57740</v>
      </c>
      <c r="F56" s="22">
        <v>309300</v>
      </c>
      <c r="G56" s="22">
        <v>617500</v>
      </c>
      <c r="H56" s="22">
        <v>6221740</v>
      </c>
    </row>
    <row r="57" spans="1:8" ht="24.95" customHeight="1" x14ac:dyDescent="0.2">
      <c r="A57" s="64"/>
      <c r="B57" s="95"/>
      <c r="C57" s="15" t="s">
        <v>28</v>
      </c>
      <c r="D57" s="39">
        <v>5237200</v>
      </c>
      <c r="E57" s="39">
        <v>57740</v>
      </c>
      <c r="F57" s="39">
        <v>309300</v>
      </c>
      <c r="G57" s="39">
        <v>617500</v>
      </c>
      <c r="H57" s="39">
        <v>6221740</v>
      </c>
    </row>
    <row r="58" spans="1:8" ht="24.95" customHeight="1" x14ac:dyDescent="0.2">
      <c r="A58" s="64">
        <v>2310</v>
      </c>
      <c r="B58" s="95" t="s">
        <v>75</v>
      </c>
      <c r="C58" s="13" t="s">
        <v>14</v>
      </c>
      <c r="D58" s="22">
        <v>3698958</v>
      </c>
      <c r="E58" s="22">
        <v>2700</v>
      </c>
      <c r="F58" s="22">
        <v>614730</v>
      </c>
      <c r="G58" s="22">
        <v>282441</v>
      </c>
      <c r="H58" s="22">
        <v>4598829</v>
      </c>
    </row>
    <row r="59" spans="1:8" ht="24.95" customHeight="1" x14ac:dyDescent="0.2">
      <c r="A59" s="64"/>
      <c r="B59" s="95"/>
      <c r="C59" s="15" t="s">
        <v>28</v>
      </c>
      <c r="D59" s="39">
        <v>3698958</v>
      </c>
      <c r="E59" s="39">
        <v>2700</v>
      </c>
      <c r="F59" s="39">
        <v>614730</v>
      </c>
      <c r="G59" s="39">
        <v>282441</v>
      </c>
      <c r="H59" s="39">
        <v>4598829</v>
      </c>
    </row>
    <row r="60" spans="1:8" ht="24.95" customHeight="1" x14ac:dyDescent="0.2">
      <c r="A60" s="64">
        <v>2391</v>
      </c>
      <c r="B60" s="95" t="s">
        <v>76</v>
      </c>
      <c r="C60" s="13" t="s">
        <v>14</v>
      </c>
      <c r="D60" s="22">
        <v>349830</v>
      </c>
      <c r="E60" s="22">
        <v>11520</v>
      </c>
      <c r="F60" s="22">
        <v>210000</v>
      </c>
      <c r="G60" s="22">
        <v>55272</v>
      </c>
      <c r="H60" s="22">
        <v>626622</v>
      </c>
    </row>
    <row r="61" spans="1:8" ht="24.95" customHeight="1" x14ac:dyDescent="0.2">
      <c r="A61" s="64"/>
      <c r="B61" s="95"/>
      <c r="C61" s="15" t="s">
        <v>28</v>
      </c>
      <c r="D61" s="39">
        <v>349830</v>
      </c>
      <c r="E61" s="39">
        <v>11520</v>
      </c>
      <c r="F61" s="39">
        <v>210000</v>
      </c>
      <c r="G61" s="39">
        <v>55272</v>
      </c>
      <c r="H61" s="39">
        <v>626622</v>
      </c>
    </row>
    <row r="62" spans="1:8" ht="24.95" customHeight="1" x14ac:dyDescent="0.2">
      <c r="A62" s="64">
        <v>2392</v>
      </c>
      <c r="B62" s="95" t="s">
        <v>77</v>
      </c>
      <c r="C62" s="13" t="s">
        <v>14</v>
      </c>
      <c r="D62" s="22">
        <v>216045</v>
      </c>
      <c r="E62" s="22">
        <v>1306381</v>
      </c>
      <c r="F62" s="22">
        <v>8425388</v>
      </c>
      <c r="G62" s="22">
        <v>3458147</v>
      </c>
      <c r="H62" s="22">
        <v>13405961</v>
      </c>
    </row>
    <row r="63" spans="1:8" ht="24.95" customHeight="1" x14ac:dyDescent="0.2">
      <c r="A63" s="64"/>
      <c r="B63" s="95"/>
      <c r="C63" s="15" t="s">
        <v>28</v>
      </c>
      <c r="D63" s="39">
        <v>216045</v>
      </c>
      <c r="E63" s="39">
        <v>1306381</v>
      </c>
      <c r="F63" s="39">
        <v>8425388</v>
      </c>
      <c r="G63" s="39">
        <v>3458147</v>
      </c>
      <c r="H63" s="39">
        <v>13405961</v>
      </c>
    </row>
    <row r="64" spans="1:8" ht="24.95" customHeight="1" x14ac:dyDescent="0.2">
      <c r="A64" s="64">
        <v>2394</v>
      </c>
      <c r="B64" s="95" t="s">
        <v>78</v>
      </c>
      <c r="C64" s="13" t="s">
        <v>14</v>
      </c>
      <c r="D64" s="22">
        <v>76177858</v>
      </c>
      <c r="E64" s="22">
        <v>40285041</v>
      </c>
      <c r="F64" s="22">
        <v>259670845</v>
      </c>
      <c r="G64" s="22">
        <v>103019945</v>
      </c>
      <c r="H64" s="22">
        <v>479153689</v>
      </c>
    </row>
    <row r="65" spans="1:8" ht="24.95" customHeight="1" x14ac:dyDescent="0.2">
      <c r="A65" s="64"/>
      <c r="B65" s="95"/>
      <c r="C65" s="15" t="s">
        <v>28</v>
      </c>
      <c r="D65" s="39">
        <v>76177858</v>
      </c>
      <c r="E65" s="39">
        <v>40285041</v>
      </c>
      <c r="F65" s="39">
        <v>259670845</v>
      </c>
      <c r="G65" s="39">
        <v>103019945</v>
      </c>
      <c r="H65" s="39">
        <v>479153689</v>
      </c>
    </row>
    <row r="66" spans="1:8" ht="24.95" customHeight="1" x14ac:dyDescent="0.2">
      <c r="A66" s="64">
        <v>2395</v>
      </c>
      <c r="B66" s="95" t="s">
        <v>79</v>
      </c>
      <c r="C66" s="13" t="s">
        <v>14</v>
      </c>
      <c r="D66" s="22">
        <v>29739423</v>
      </c>
      <c r="E66" s="22">
        <v>0</v>
      </c>
      <c r="F66" s="22">
        <v>2317748</v>
      </c>
      <c r="G66" s="22">
        <v>1284998</v>
      </c>
      <c r="H66" s="22">
        <v>33342169</v>
      </c>
    </row>
    <row r="67" spans="1:8" ht="24.95" customHeight="1" x14ac:dyDescent="0.2">
      <c r="A67" s="64"/>
      <c r="B67" s="95"/>
      <c r="C67" s="15" t="s">
        <v>28</v>
      </c>
      <c r="D67" s="39">
        <v>29739423</v>
      </c>
      <c r="E67" s="39">
        <v>0</v>
      </c>
      <c r="F67" s="39">
        <v>2317748</v>
      </c>
      <c r="G67" s="39">
        <v>1284998</v>
      </c>
      <c r="H67" s="39">
        <v>33342169</v>
      </c>
    </row>
    <row r="68" spans="1:8" ht="24.95" customHeight="1" x14ac:dyDescent="0.2">
      <c r="A68" s="64">
        <v>2410</v>
      </c>
      <c r="B68" s="95" t="s">
        <v>80</v>
      </c>
      <c r="C68" s="13" t="s">
        <v>14</v>
      </c>
      <c r="D68" s="22">
        <v>454378605</v>
      </c>
      <c r="E68" s="22">
        <v>654557</v>
      </c>
      <c r="F68" s="22">
        <v>72920641</v>
      </c>
      <c r="G68" s="22">
        <v>23807043</v>
      </c>
      <c r="H68" s="22">
        <v>551760846</v>
      </c>
    </row>
    <row r="69" spans="1:8" ht="24.95" customHeight="1" x14ac:dyDescent="0.2">
      <c r="A69" s="64"/>
      <c r="B69" s="95"/>
      <c r="C69" s="15" t="s">
        <v>28</v>
      </c>
      <c r="D69" s="39">
        <v>454378605</v>
      </c>
      <c r="E69" s="39">
        <v>654557</v>
      </c>
      <c r="F69" s="39">
        <v>72920641</v>
      </c>
      <c r="G69" s="39">
        <v>23807043</v>
      </c>
      <c r="H69" s="39">
        <v>551760846</v>
      </c>
    </row>
    <row r="70" spans="1:8" ht="24.95" customHeight="1" x14ac:dyDescent="0.2">
      <c r="A70" s="64">
        <v>2420</v>
      </c>
      <c r="B70" s="95" t="s">
        <v>81</v>
      </c>
      <c r="C70" s="13" t="s">
        <v>14</v>
      </c>
      <c r="D70" s="22">
        <v>38310150</v>
      </c>
      <c r="E70" s="22">
        <v>111960</v>
      </c>
      <c r="F70" s="22">
        <v>570052</v>
      </c>
      <c r="G70" s="22">
        <v>248680</v>
      </c>
      <c r="H70" s="22">
        <v>39240842</v>
      </c>
    </row>
    <row r="71" spans="1:8" ht="24.95" customHeight="1" x14ac:dyDescent="0.2">
      <c r="A71" s="64"/>
      <c r="B71" s="95"/>
      <c r="C71" s="15" t="s">
        <v>28</v>
      </c>
      <c r="D71" s="39">
        <v>38310150</v>
      </c>
      <c r="E71" s="39">
        <v>111960</v>
      </c>
      <c r="F71" s="39">
        <v>570052</v>
      </c>
      <c r="G71" s="39">
        <v>248680</v>
      </c>
      <c r="H71" s="39">
        <v>39240842</v>
      </c>
    </row>
    <row r="72" spans="1:8" ht="24.95" customHeight="1" x14ac:dyDescent="0.2">
      <c r="A72" s="64">
        <v>2432</v>
      </c>
      <c r="B72" s="95" t="s">
        <v>82</v>
      </c>
      <c r="C72" s="13" t="s">
        <v>14</v>
      </c>
      <c r="D72" s="22">
        <v>92628527</v>
      </c>
      <c r="E72" s="22">
        <v>966123</v>
      </c>
      <c r="F72" s="22">
        <v>3619000</v>
      </c>
      <c r="G72" s="22">
        <v>5096560</v>
      </c>
      <c r="H72" s="22">
        <v>102310210</v>
      </c>
    </row>
    <row r="73" spans="1:8" ht="24.95" customHeight="1" x14ac:dyDescent="0.2">
      <c r="A73" s="64"/>
      <c r="B73" s="95"/>
      <c r="C73" s="15" t="s">
        <v>28</v>
      </c>
      <c r="D73" s="39">
        <v>92628527</v>
      </c>
      <c r="E73" s="39">
        <v>966123</v>
      </c>
      <c r="F73" s="39">
        <v>3619000</v>
      </c>
      <c r="G73" s="39">
        <v>5096560</v>
      </c>
      <c r="H73" s="39">
        <v>102310210</v>
      </c>
    </row>
    <row r="74" spans="1:8" ht="24.95" customHeight="1" x14ac:dyDescent="0.2">
      <c r="A74" s="64">
        <v>2511</v>
      </c>
      <c r="B74" s="95" t="s">
        <v>83</v>
      </c>
      <c r="C74" s="18" t="s">
        <v>14</v>
      </c>
      <c r="D74" s="22">
        <v>3960533</v>
      </c>
      <c r="E74" s="22">
        <v>0</v>
      </c>
      <c r="F74" s="22">
        <v>398870</v>
      </c>
      <c r="G74" s="22">
        <v>383299</v>
      </c>
      <c r="H74" s="22">
        <v>4742702</v>
      </c>
    </row>
    <row r="75" spans="1:8" ht="24.95" customHeight="1" x14ac:dyDescent="0.2">
      <c r="A75" s="64"/>
      <c r="B75" s="95"/>
      <c r="C75" s="15" t="s">
        <v>28</v>
      </c>
      <c r="D75" s="39">
        <v>3960533</v>
      </c>
      <c r="E75" s="39">
        <v>0</v>
      </c>
      <c r="F75" s="39">
        <v>398870</v>
      </c>
      <c r="G75" s="39">
        <v>383299</v>
      </c>
      <c r="H75" s="39">
        <v>4742702</v>
      </c>
    </row>
    <row r="76" spans="1:8" ht="24.95" customHeight="1" x14ac:dyDescent="0.2">
      <c r="A76" s="64">
        <v>2512</v>
      </c>
      <c r="B76" s="95" t="s">
        <v>84</v>
      </c>
      <c r="C76" s="18" t="s">
        <v>13</v>
      </c>
      <c r="D76" s="22">
        <v>1607750</v>
      </c>
      <c r="E76" s="22">
        <v>0</v>
      </c>
      <c r="F76" s="22">
        <v>12450</v>
      </c>
      <c r="G76" s="22">
        <v>2000</v>
      </c>
      <c r="H76" s="22">
        <v>1622200</v>
      </c>
    </row>
    <row r="77" spans="1:8" ht="24.95" customHeight="1" x14ac:dyDescent="0.2">
      <c r="A77" s="64"/>
      <c r="B77" s="95"/>
      <c r="C77" s="15" t="s">
        <v>28</v>
      </c>
      <c r="D77" s="39">
        <v>1607750</v>
      </c>
      <c r="E77" s="39">
        <v>0</v>
      </c>
      <c r="F77" s="39">
        <v>12450</v>
      </c>
      <c r="G77" s="39">
        <v>2000</v>
      </c>
      <c r="H77" s="39">
        <v>1622200</v>
      </c>
    </row>
    <row r="78" spans="1:8" ht="24.95" customHeight="1" x14ac:dyDescent="0.2">
      <c r="A78" s="64">
        <v>2599</v>
      </c>
      <c r="B78" s="95" t="s">
        <v>85</v>
      </c>
      <c r="C78" s="13" t="s">
        <v>14</v>
      </c>
      <c r="D78" s="22">
        <v>2273000</v>
      </c>
      <c r="E78" s="22">
        <v>0</v>
      </c>
      <c r="F78" s="22">
        <v>122410</v>
      </c>
      <c r="G78" s="22">
        <v>54970</v>
      </c>
      <c r="H78" s="22">
        <v>2450380</v>
      </c>
    </row>
    <row r="79" spans="1:8" ht="24.95" customHeight="1" x14ac:dyDescent="0.2">
      <c r="A79" s="64"/>
      <c r="B79" s="95"/>
      <c r="C79" s="15" t="s">
        <v>28</v>
      </c>
      <c r="D79" s="39">
        <v>2273000</v>
      </c>
      <c r="E79" s="39">
        <v>0</v>
      </c>
      <c r="F79" s="39">
        <v>122410</v>
      </c>
      <c r="G79" s="39">
        <v>54970</v>
      </c>
      <c r="H79" s="39">
        <v>2450380</v>
      </c>
    </row>
    <row r="80" spans="1:8" ht="24.95" customHeight="1" x14ac:dyDescent="0.2">
      <c r="A80" s="64">
        <v>3100</v>
      </c>
      <c r="B80" s="95" t="s">
        <v>86</v>
      </c>
      <c r="C80" s="13" t="s">
        <v>14</v>
      </c>
      <c r="D80" s="22">
        <v>6421375</v>
      </c>
      <c r="E80" s="22">
        <v>76446</v>
      </c>
      <c r="F80" s="22">
        <v>377549</v>
      </c>
      <c r="G80" s="22">
        <v>444280</v>
      </c>
      <c r="H80" s="22">
        <v>7319650</v>
      </c>
    </row>
    <row r="81" spans="1:8" ht="24.95" customHeight="1" x14ac:dyDescent="0.2">
      <c r="A81" s="64"/>
      <c r="B81" s="95"/>
      <c r="C81" s="15" t="s">
        <v>28</v>
      </c>
      <c r="D81" s="39">
        <v>6421375</v>
      </c>
      <c r="E81" s="39">
        <v>76446</v>
      </c>
      <c r="F81" s="39">
        <v>377549</v>
      </c>
      <c r="G81" s="39">
        <v>444280</v>
      </c>
      <c r="H81" s="39">
        <v>7319650</v>
      </c>
    </row>
    <row r="82" spans="1:8" ht="33.75" customHeight="1" x14ac:dyDescent="0.2">
      <c r="A82" s="75" t="s">
        <v>16</v>
      </c>
      <c r="B82" s="75"/>
      <c r="C82" s="75"/>
      <c r="D82" s="25">
        <f>D5+D8+D10+D12+D14+D16+D18+D20+D22+D28+D30+D32+D34+D36+D38+D40+D42+D44+D47+D49+D51+D53+D55+D57+D59+D61+D63+D65+D67+D69+D71+D73+D75+D77+D79+D81</f>
        <v>1153790357</v>
      </c>
      <c r="E82" s="25">
        <f>E5+E8+E10+E12+E14+E16+E18+E20+E22+E28+E30+E32+E34+E36+E38+E40+E42+E44+E47+E49+E51+E53+E55+E57+E59+E61+E63+E65+E67+E69+E71+E73+E75+E77+E79+E81</f>
        <v>159559481</v>
      </c>
      <c r="F82" s="25">
        <f>F5+F8+F10+F12+F14+F16+F18+F20+F22+F28+F30+F32+F34+F36+F38+F40+F42+F44+F47+F49+F51+F53+F55+F57+F59+F61+F63+F65+F67+F69+F71+F73+F75+F77+F79+F81</f>
        <v>379146507</v>
      </c>
      <c r="G82" s="25">
        <f>G5+G8+G10+G12+G14+G16+G18+G20+G22+G28+G30+G32+G34+G36+G38+G40+G42+G44+G47+G49+G51+G53+G55+G57+G59+G61+G63+G65+G67+G69+G71+G73+G75+G77+G79+G81</f>
        <v>182399273</v>
      </c>
      <c r="H82" s="25">
        <f>H5+H8+H10+H12+H14+H16+H18+H20+H22+H28+H30+H32+H34+H36+H38+H40+H42+H44+H47+H49+H51+H53+H55+H57+H59+H61+H63+H65+H67+H69+H71+H73+H75+H77+H79+H81</f>
        <v>1874895618</v>
      </c>
    </row>
  </sheetData>
  <mergeCells count="85">
    <mergeCell ref="A1:H1"/>
    <mergeCell ref="A2:H2"/>
    <mergeCell ref="A4:A5"/>
    <mergeCell ref="B4:B5"/>
    <mergeCell ref="A6:A8"/>
    <mergeCell ref="B6:B8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  <mergeCell ref="A23:H23"/>
    <mergeCell ref="A24:H24"/>
    <mergeCell ref="A25:A26"/>
    <mergeCell ref="B25:B26"/>
    <mergeCell ref="C25:C26"/>
    <mergeCell ref="D25:D26"/>
    <mergeCell ref="E25:E26"/>
    <mergeCell ref="F25:F26"/>
    <mergeCell ref="G25:G26"/>
    <mergeCell ref="H25:H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7"/>
    <mergeCell ref="B45:B47"/>
    <mergeCell ref="A48:A49"/>
    <mergeCell ref="B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A71"/>
    <mergeCell ref="B70:B71"/>
    <mergeCell ref="A72:A73"/>
    <mergeCell ref="B72:B73"/>
    <mergeCell ref="A80:A81"/>
    <mergeCell ref="B80:B81"/>
    <mergeCell ref="A82:C82"/>
    <mergeCell ref="A74:A75"/>
    <mergeCell ref="B74:B75"/>
    <mergeCell ref="A76:A77"/>
    <mergeCell ref="B76:B77"/>
    <mergeCell ref="A78:A79"/>
    <mergeCell ref="B78:B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جدول3</vt:lpstr>
      <vt:lpstr>جدول4</vt:lpstr>
      <vt:lpstr>جدول5</vt:lpstr>
      <vt:lpstr>جدول6</vt:lpstr>
      <vt:lpstr>جدول7</vt:lpstr>
      <vt:lpstr>جدول8</vt:lpstr>
      <vt:lpstr>جدول9</vt:lpstr>
      <vt:lpstr>جدول10</vt:lpstr>
      <vt:lpstr>جدول11</vt:lpstr>
      <vt:lpstr>جدول12</vt:lpstr>
      <vt:lpstr>جدول13</vt:lpstr>
      <vt:lpstr>جدول14</vt:lpstr>
      <vt:lpstr>جدول15</vt:lpstr>
      <vt:lpstr>جدول16</vt:lpstr>
      <vt:lpstr>جدول17</vt:lpstr>
      <vt:lpstr>جدول18</vt:lpstr>
      <vt:lpstr>جدول19</vt:lpstr>
      <vt:lpstr>جدول20</vt:lpstr>
      <vt:lpstr>جدول21</vt:lpstr>
      <vt:lpstr>جدول22</vt:lpstr>
      <vt:lpstr>جدول23</vt:lpstr>
      <vt:lpstr>جدول24</vt:lpstr>
      <vt:lpstr>جدول25</vt:lpstr>
      <vt:lpstr>جدول26</vt:lpstr>
      <vt:lpstr>جدول27</vt:lpstr>
      <vt:lpstr>جدول28</vt:lpstr>
      <vt:lpstr>جدول29</vt:lpstr>
      <vt:lpstr>جدول30</vt:lpstr>
      <vt:lpstr>جدول31</vt:lpstr>
      <vt:lpstr>جدول32</vt:lpstr>
      <vt:lpstr>جدول33</vt:lpstr>
      <vt:lpstr>جدول34</vt:lpstr>
      <vt:lpstr>جدول35</vt:lpstr>
      <vt:lpstr>جدول36</vt:lpstr>
      <vt:lpstr>جدول37</vt:lpstr>
      <vt:lpstr>جدول38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2015-06-05T18:17:20Z</dcterms:created>
  <dcterms:modified xsi:type="dcterms:W3CDTF">2022-10-06T06:13:17Z</dcterms:modified>
</cp:coreProperties>
</file>